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ry\Documents\A-AVA\Content\"/>
    </mc:Choice>
  </mc:AlternateContent>
  <xr:revisionPtr revIDLastSave="0" documentId="13_ncr:1_{6FB0C206-9532-4B50-968D-CD3B2C32B951}" xr6:coauthVersionLast="45" xr6:coauthVersionMax="45" xr10:uidLastSave="{00000000-0000-0000-0000-000000000000}"/>
  <bookViews>
    <workbookView xWindow="-120" yWindow="-120" windowWidth="20730" windowHeight="11160" xr2:uid="{EBAC87AD-129E-429C-A5A6-A97A5505EB06}"/>
  </bookViews>
  <sheets>
    <sheet name="Matrix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F13" i="1"/>
  <c r="G13" i="1"/>
  <c r="H13" i="1"/>
  <c r="I13" i="1"/>
  <c r="F14" i="1"/>
  <c r="G14" i="1"/>
  <c r="H14" i="1"/>
  <c r="I14" i="1"/>
  <c r="E13" i="1"/>
  <c r="E14" i="1"/>
  <c r="E18" i="1"/>
  <c r="F18" i="1"/>
  <c r="G18" i="1"/>
  <c r="H18" i="1"/>
  <c r="I18" i="1"/>
  <c r="C18" i="1"/>
  <c r="C13" i="1"/>
  <c r="C14" i="1"/>
  <c r="C12" i="1"/>
  <c r="E10" i="1"/>
  <c r="F10" i="1" l="1"/>
  <c r="E12" i="1"/>
  <c r="E15" i="1" s="1"/>
  <c r="C15" i="1"/>
  <c r="C10" i="1"/>
  <c r="G10" i="1" l="1"/>
  <c r="B20" i="1"/>
  <c r="B21" i="1" s="1"/>
  <c r="B22" i="1" s="1"/>
  <c r="B23" i="1" s="1"/>
  <c r="B24" i="1" s="1"/>
  <c r="B25" i="1" s="1"/>
  <c r="B26" i="1" s="1"/>
  <c r="B27" i="1" s="1"/>
  <c r="F15" i="1" l="1"/>
  <c r="H10" i="1"/>
  <c r="C21" i="1"/>
  <c r="C25" i="1"/>
  <c r="C22" i="1"/>
  <c r="C26" i="1"/>
  <c r="C23" i="1"/>
  <c r="C27" i="1"/>
  <c r="C20" i="1"/>
  <c r="C24" i="1"/>
  <c r="C19" i="1"/>
  <c r="B15" i="1"/>
  <c r="G15" i="1" l="1"/>
  <c r="I10" i="1"/>
  <c r="H15" i="1" l="1"/>
  <c r="F23" i="1"/>
  <c r="F22" i="1"/>
  <c r="F21" i="1"/>
  <c r="F20" i="1"/>
  <c r="F24" i="1"/>
  <c r="F25" i="1"/>
  <c r="F26" i="1"/>
  <c r="F27" i="1"/>
  <c r="F19" i="1"/>
  <c r="I15" i="1" l="1"/>
  <c r="G22" i="1"/>
  <c r="G21" i="1"/>
  <c r="G20" i="1"/>
  <c r="G23" i="1"/>
  <c r="G19" i="1"/>
  <c r="G24" i="1"/>
  <c r="G25" i="1"/>
  <c r="G26" i="1"/>
  <c r="G27" i="1"/>
  <c r="I23" i="1" l="1"/>
  <c r="I21" i="1"/>
  <c r="I27" i="1"/>
  <c r="I25" i="1"/>
  <c r="I19" i="1"/>
  <c r="I24" i="1"/>
  <c r="I20" i="1"/>
  <c r="I22" i="1"/>
  <c r="I26" i="1"/>
  <c r="H22" i="1"/>
  <c r="H21" i="1"/>
  <c r="H20" i="1"/>
  <c r="H23" i="1"/>
  <c r="H19" i="1"/>
  <c r="H24" i="1"/>
  <c r="H25" i="1"/>
  <c r="H26" i="1"/>
  <c r="H27" i="1"/>
  <c r="E27" i="1"/>
  <c r="E19" i="1"/>
  <c r="E23" i="1"/>
  <c r="E26" i="1"/>
  <c r="E20" i="1"/>
  <c r="E25" i="1"/>
  <c r="E21" i="1"/>
  <c r="E24" i="1"/>
  <c r="D15" i="1"/>
  <c r="E22" i="1"/>
</calcChain>
</file>

<file path=xl/sharedStrings.xml><?xml version="1.0" encoding="utf-8"?>
<sst xmlns="http://schemas.openxmlformats.org/spreadsheetml/2006/main" count="41" uniqueCount="41">
  <si>
    <t>2020</t>
  </si>
  <si>
    <t>2021</t>
  </si>
  <si>
    <t>2022</t>
  </si>
  <si>
    <t>2023</t>
  </si>
  <si>
    <t>EBITDA</t>
  </si>
  <si>
    <t>EBITDA Multiple</t>
  </si>
  <si>
    <t>in millions</t>
  </si>
  <si>
    <t xml:space="preserve">Disclaimer: This model is for illustrative and teaching purposes only. It is not intended to follow the valuation </t>
  </si>
  <si>
    <t>3) Gross  Margin</t>
  </si>
  <si>
    <t>1) Annual Sales</t>
  </si>
  <si>
    <t>2) Annual Increase in Sales</t>
  </si>
  <si>
    <t>Answer the following questions:</t>
  </si>
  <si>
    <t xml:space="preserve">     2) WHERE do you want to be?</t>
  </si>
  <si>
    <t xml:space="preserve">     3) WHEN do you want to be there?</t>
  </si>
  <si>
    <t xml:space="preserve">     4) HOW will you get there?</t>
  </si>
  <si>
    <t xml:space="preserve">     5) WHY will someone pay you that for your business? (Think like a buyer.)</t>
  </si>
  <si>
    <t>Instructions:</t>
  </si>
  <si>
    <t>Let's talk EBITDA Matrix!</t>
  </si>
  <si>
    <t>There are no guarantees that you will be able to realize any  value above or secure any finaning based on this model.</t>
  </si>
  <si>
    <t>standards and criteria as set forth by  the AICPA or  NACVA. Several factors could affect your actual business value such as:</t>
  </si>
  <si>
    <t>Gary Aldridge</t>
  </si>
  <si>
    <t>615.594.9910</t>
  </si>
  <si>
    <t>gary@garyaldridge.com</t>
  </si>
  <si>
    <t>garyaldridge.com</t>
  </si>
  <si>
    <t>2024</t>
  </si>
  <si>
    <t>2025</t>
  </si>
  <si>
    <t>4) Sales &amp; Marketing</t>
  </si>
  <si>
    <t>5) General &amp; Adminstrative (G&amp;A)</t>
  </si>
  <si>
    <t>2) This will give a range of current value with an estimate of what you could realize in the future, if you execute a well documented plan.</t>
  </si>
  <si>
    <t>1) Enter 5 numbers as highlighted in yellow below.</t>
  </si>
  <si>
    <t>Year 1</t>
  </si>
  <si>
    <t>Year 2</t>
  </si>
  <si>
    <t>Year 3</t>
  </si>
  <si>
    <t>Year 4</t>
  </si>
  <si>
    <t>Year 5</t>
  </si>
  <si>
    <t>3%</t>
  </si>
  <si>
    <t>Today</t>
  </si>
  <si>
    <t>[----------------------------------- Tomorrow -----------------------------------]</t>
  </si>
  <si>
    <t xml:space="preserve">     1) WHERE are you today?</t>
  </si>
  <si>
    <t>Industry and economic risks, competition, changes in revenue growth, cost structure, or changes in buyer behavior etc.</t>
  </si>
  <si>
    <t>Rule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</si>
</sst>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color rgb="FF005FAD"/>
      <name val="Waters Titling Pro Regular"/>
      <family val="5"/>
    </font>
    <font>
      <u/>
      <sz val="26"/>
      <color rgb="FF005FAD"/>
      <name val="Onyx"/>
      <family val="5"/>
    </font>
    <font>
      <sz val="14"/>
      <color rgb="FF005FAD"/>
      <name val="Century Schoolbook"/>
      <family val="1"/>
    </font>
    <font>
      <u/>
      <sz val="11"/>
      <color rgb="FF005FAD"/>
      <name val="Century Schoolbook"/>
      <family val="1"/>
    </font>
    <font>
      <b/>
      <sz val="20"/>
      <color rgb="FF005FAD"/>
      <name val="Waters Titling Pro Regular"/>
      <family val="5"/>
    </font>
    <font>
      <sz val="14"/>
      <color rgb="FF005FAD"/>
      <name val="Franklin Gothic Medium"/>
      <family val="2"/>
    </font>
    <font>
      <b/>
      <sz val="16"/>
      <color rgb="FF005FAD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0">
    <xf numFmtId="0" fontId="0" fillId="0" borderId="0" xfId="0"/>
    <xf numFmtId="164" fontId="0" fillId="0" borderId="0" xfId="2" applyNumberFormat="1" applyFont="1"/>
    <xf numFmtId="166" fontId="0" fillId="0" borderId="0" xfId="1" applyNumberFormat="1" applyFont="1"/>
    <xf numFmtId="166" fontId="2" fillId="0" borderId="0" xfId="1" applyNumberFormat="1" applyFont="1"/>
    <xf numFmtId="166" fontId="4" fillId="0" borderId="0" xfId="1" applyNumberFormat="1" applyFont="1"/>
    <xf numFmtId="166" fontId="0" fillId="0" borderId="0" xfId="1" applyNumberFormat="1" applyFont="1" applyAlignment="1"/>
    <xf numFmtId="165" fontId="0" fillId="0" borderId="0" xfId="1" applyNumberFormat="1" applyFont="1" applyAlignment="1"/>
    <xf numFmtId="166" fontId="2" fillId="0" borderId="0" xfId="1" applyNumberFormat="1" applyFont="1" applyAlignment="1"/>
    <xf numFmtId="165" fontId="0" fillId="0" borderId="0" xfId="1" applyNumberFormat="1" applyFont="1"/>
    <xf numFmtId="166" fontId="2" fillId="0" borderId="0" xfId="1" quotePrefix="1" applyNumberFormat="1" applyFont="1" applyAlignment="1">
      <alignment horizontal="center"/>
    </xf>
    <xf numFmtId="166" fontId="0" fillId="0" borderId="0" xfId="1" applyNumberFormat="1" applyFont="1" applyFill="1" applyAlignment="1"/>
    <xf numFmtId="166" fontId="5" fillId="0" borderId="0" xfId="3" applyNumberFormat="1"/>
    <xf numFmtId="166" fontId="0" fillId="0" borderId="0" xfId="1" applyNumberFormat="1" applyFont="1" applyFill="1"/>
    <xf numFmtId="166" fontId="6" fillId="0" borderId="0" xfId="1" applyNumberFormat="1" applyFont="1"/>
    <xf numFmtId="166" fontId="7" fillId="0" borderId="0" xfId="3" applyNumberFormat="1" applyFont="1"/>
    <xf numFmtId="0" fontId="8" fillId="0" borderId="0" xfId="0" applyFont="1"/>
    <xf numFmtId="166" fontId="9" fillId="0" borderId="0" xfId="3" applyNumberFormat="1" applyFont="1"/>
    <xf numFmtId="166" fontId="10" fillId="0" borderId="0" xfId="1" applyNumberFormat="1" applyFont="1"/>
    <xf numFmtId="165" fontId="0" fillId="3" borderId="0" xfId="1" applyNumberFormat="1" applyFont="1" applyFill="1"/>
    <xf numFmtId="0" fontId="11" fillId="0" borderId="0" xfId="0" applyFont="1" applyAlignment="1">
      <alignment horizontal="left" vertical="center" readingOrder="1"/>
    </xf>
    <xf numFmtId="0" fontId="5" fillId="0" borderId="0" xfId="3" applyAlignment="1">
      <alignment horizontal="left" vertical="center" readingOrder="1"/>
    </xf>
    <xf numFmtId="166" fontId="12" fillId="0" borderId="0" xfId="1" applyNumberFormat="1" applyFont="1"/>
    <xf numFmtId="166" fontId="2" fillId="4" borderId="0" xfId="1" applyNumberFormat="1" applyFont="1" applyFill="1" applyAlignment="1"/>
    <xf numFmtId="164" fontId="2" fillId="4" borderId="0" xfId="2" applyNumberFormat="1" applyFont="1" applyFill="1"/>
    <xf numFmtId="165" fontId="0" fillId="2" borderId="0" xfId="1" applyNumberFormat="1" applyFont="1" applyFill="1"/>
    <xf numFmtId="166" fontId="2" fillId="0" borderId="0" xfId="1" applyNumberFormat="1" applyFont="1" applyAlignment="1">
      <alignment horizontal="center"/>
    </xf>
    <xf numFmtId="166" fontId="2" fillId="0" borderId="0" xfId="1" quotePrefix="1" applyNumberFormat="1" applyFont="1"/>
    <xf numFmtId="166" fontId="2" fillId="5" borderId="0" xfId="1" quotePrefix="1" applyNumberFormat="1" applyFont="1" applyFill="1" applyAlignment="1">
      <alignment horizontal="center"/>
    </xf>
    <xf numFmtId="166" fontId="2" fillId="5" borderId="0" xfId="1" applyNumberFormat="1" applyFont="1" applyFill="1" applyAlignment="1">
      <alignment horizontal="center"/>
    </xf>
    <xf numFmtId="164" fontId="2" fillId="0" borderId="0" xfId="2" applyNumberFormat="1" applyFont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5F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1981201</xdr:colOff>
      <xdr:row>0</xdr:row>
      <xdr:rowOff>0</xdr:rowOff>
    </xdr:from>
    <xdr:to>
      <xdr:col>1</xdr:col>
      <xdr:colOff>1190626</xdr:colOff>
      <xdr:row>0</xdr:row>
      <xdr:rowOff>621113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EF86770-5D7E-45A2-A438-EB8EA93EC6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1" y="0"/>
          <a:ext cx="1257300" cy="6211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ry@garyaldridg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D6F48-C4B1-45AB-BC30-4D13269D8AB6}">
  <dimension ref="A1:I65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/>
    </sheetView>
  </sheetViews>
  <sheetFormatPr defaultRowHeight="15"/>
  <cols>
    <col min="1" max="1" width="30.7109375" style="2" customWidth="1"/>
    <col min="2" max="2" width="18.7109375" style="5" customWidth="1"/>
    <col min="3" max="9" width="12.7109375" style="2" customWidth="1"/>
    <col min="10" max="16384" width="9.140625" style="2"/>
  </cols>
  <sheetData>
    <row r="1" spans="1:9" ht="50.25" customHeight="1">
      <c r="B1" s="2"/>
      <c r="C1" s="17" t="s">
        <v>17</v>
      </c>
      <c r="D1" s="17"/>
    </row>
    <row r="2" spans="1:9" ht="18.75">
      <c r="A2" s="4"/>
      <c r="B2" s="2"/>
    </row>
    <row r="3" spans="1:9" ht="18.75" hidden="1">
      <c r="A3" s="4" t="s">
        <v>16</v>
      </c>
      <c r="B3" s="2"/>
    </row>
    <row r="4" spans="1:9" hidden="1">
      <c r="A4" s="2" t="s">
        <v>29</v>
      </c>
      <c r="B4" s="2"/>
    </row>
    <row r="5" spans="1:9" hidden="1">
      <c r="A5" s="2" t="s">
        <v>28</v>
      </c>
      <c r="B5" s="2"/>
    </row>
    <row r="6" spans="1:9" hidden="1">
      <c r="B6" s="2"/>
    </row>
    <row r="7" spans="1:9">
      <c r="B7" s="2"/>
      <c r="E7" s="26" t="s">
        <v>37</v>
      </c>
    </row>
    <row r="8" spans="1:9">
      <c r="B8" s="2"/>
      <c r="C8" s="28" t="s">
        <v>36</v>
      </c>
      <c r="D8" s="28" t="s">
        <v>40</v>
      </c>
      <c r="E8" s="25" t="s">
        <v>30</v>
      </c>
      <c r="F8" s="25" t="s">
        <v>31</v>
      </c>
      <c r="G8" s="25" t="s">
        <v>32</v>
      </c>
      <c r="H8" s="25" t="s">
        <v>33</v>
      </c>
      <c r="I8" s="25" t="s">
        <v>34</v>
      </c>
    </row>
    <row r="9" spans="1:9">
      <c r="C9" s="27" t="s">
        <v>0</v>
      </c>
      <c r="D9" s="27" t="s">
        <v>35</v>
      </c>
      <c r="E9" s="9" t="s">
        <v>1</v>
      </c>
      <c r="F9" s="9" t="s">
        <v>2</v>
      </c>
      <c r="G9" s="9" t="s">
        <v>3</v>
      </c>
      <c r="H9" s="9" t="s">
        <v>24</v>
      </c>
      <c r="I9" s="9" t="s">
        <v>25</v>
      </c>
    </row>
    <row r="10" spans="1:9">
      <c r="A10" s="3" t="s">
        <v>9</v>
      </c>
      <c r="B10" s="22">
        <v>5000000</v>
      </c>
      <c r="C10" s="10">
        <f>B10</f>
        <v>5000000</v>
      </c>
      <c r="D10" s="10"/>
      <c r="E10" s="2">
        <f>ROUND(C10*(1+$D11),-3)</f>
        <v>5250000</v>
      </c>
      <c r="F10" s="2">
        <f>ROUND(E10*(1+$D11),-3)</f>
        <v>5513000</v>
      </c>
      <c r="G10" s="2">
        <f>ROUND(F10*(1+$D11),-3)</f>
        <v>5789000</v>
      </c>
      <c r="H10" s="2">
        <f>ROUND(G10*(1+$D11),-3)</f>
        <v>6078000</v>
      </c>
      <c r="I10" s="2">
        <f>ROUND(H10*(1+$D11),-3)</f>
        <v>6382000</v>
      </c>
    </row>
    <row r="11" spans="1:9">
      <c r="A11" s="3" t="s">
        <v>10</v>
      </c>
      <c r="C11" s="1"/>
      <c r="D11" s="23">
        <v>0.05</v>
      </c>
      <c r="E11" s="1"/>
      <c r="F11" s="1"/>
      <c r="G11" s="1"/>
      <c r="H11" s="1"/>
      <c r="I11" s="1"/>
    </row>
    <row r="12" spans="1:9">
      <c r="A12" s="3" t="s">
        <v>8</v>
      </c>
      <c r="B12" s="23">
        <v>0.25</v>
      </c>
      <c r="C12" s="2">
        <f>ROUND(C$10*$B12,-3)</f>
        <v>1250000</v>
      </c>
      <c r="D12" s="23">
        <v>0.26</v>
      </c>
      <c r="E12" s="2">
        <f>ROUND(E$10*$D12,-3)</f>
        <v>1365000</v>
      </c>
      <c r="F12" s="2">
        <f t="shared" ref="F12:I12" si="0">ROUND(F$10*$D12,-3)</f>
        <v>1433000</v>
      </c>
      <c r="G12" s="2">
        <f t="shared" si="0"/>
        <v>1505000</v>
      </c>
      <c r="H12" s="2">
        <f t="shared" si="0"/>
        <v>1580000</v>
      </c>
      <c r="I12" s="2">
        <f t="shared" si="0"/>
        <v>1659000</v>
      </c>
    </row>
    <row r="13" spans="1:9">
      <c r="A13" s="3" t="s">
        <v>26</v>
      </c>
      <c r="B13" s="23">
        <v>0.08</v>
      </c>
      <c r="C13" s="2">
        <f>ROUND(C$10*$B13,-3)</f>
        <v>400000</v>
      </c>
      <c r="D13" s="23">
        <v>7.0000000000000007E-2</v>
      </c>
      <c r="E13" s="2">
        <f t="shared" ref="E13:I14" si="1">ROUND(E$10*$D13,-3)</f>
        <v>368000</v>
      </c>
      <c r="F13" s="2">
        <f t="shared" si="1"/>
        <v>386000</v>
      </c>
      <c r="G13" s="2">
        <f t="shared" si="1"/>
        <v>405000</v>
      </c>
      <c r="H13" s="2">
        <f t="shared" si="1"/>
        <v>425000</v>
      </c>
      <c r="I13" s="2">
        <f t="shared" si="1"/>
        <v>447000</v>
      </c>
    </row>
    <row r="14" spans="1:9">
      <c r="A14" s="3" t="s">
        <v>27</v>
      </c>
      <c r="B14" s="23">
        <v>0.12</v>
      </c>
      <c r="C14" s="2">
        <f>ROUND(C$10*$B14,-3)</f>
        <v>600000</v>
      </c>
      <c r="D14" s="23">
        <v>0.11</v>
      </c>
      <c r="E14" s="2">
        <f t="shared" si="1"/>
        <v>578000</v>
      </c>
      <c r="F14" s="2">
        <f t="shared" si="1"/>
        <v>606000</v>
      </c>
      <c r="G14" s="2">
        <f t="shared" si="1"/>
        <v>637000</v>
      </c>
      <c r="H14" s="2">
        <f t="shared" si="1"/>
        <v>669000</v>
      </c>
      <c r="I14" s="2">
        <f t="shared" si="1"/>
        <v>702000</v>
      </c>
    </row>
    <row r="15" spans="1:9">
      <c r="A15" s="3" t="s">
        <v>4</v>
      </c>
      <c r="B15" s="29">
        <f>C15/C10</f>
        <v>0.05</v>
      </c>
      <c r="C15" s="3">
        <f>C12-C13-C14</f>
        <v>250000</v>
      </c>
      <c r="D15" s="1">
        <f>E15/E10</f>
        <v>7.9809523809523816E-2</v>
      </c>
      <c r="E15" s="2">
        <f t="shared" ref="E15:I15" si="2">E12-E13-E14</f>
        <v>419000</v>
      </c>
      <c r="F15" s="2">
        <f t="shared" si="2"/>
        <v>441000</v>
      </c>
      <c r="G15" s="2">
        <f t="shared" si="2"/>
        <v>463000</v>
      </c>
      <c r="H15" s="2">
        <f t="shared" si="2"/>
        <v>486000</v>
      </c>
      <c r="I15" s="2">
        <f t="shared" si="2"/>
        <v>510000</v>
      </c>
    </row>
    <row r="17" spans="1:9">
      <c r="B17" s="7" t="s">
        <v>6</v>
      </c>
      <c r="C17" s="3"/>
      <c r="D17" s="3"/>
      <c r="E17" s="3"/>
      <c r="F17" s="3"/>
      <c r="G17" s="3"/>
      <c r="H17" s="3"/>
      <c r="I17" s="3"/>
    </row>
    <row r="18" spans="1:9">
      <c r="B18" s="7" t="s">
        <v>5</v>
      </c>
      <c r="C18" s="9" t="str">
        <f>C9</f>
        <v>2020</v>
      </c>
      <c r="D18" s="9"/>
      <c r="E18" s="9" t="str">
        <f t="shared" ref="E18:I18" si="3">E9</f>
        <v>2021</v>
      </c>
      <c r="F18" s="9" t="str">
        <f t="shared" si="3"/>
        <v>2022</v>
      </c>
      <c r="G18" s="9" t="str">
        <f t="shared" si="3"/>
        <v>2023</v>
      </c>
      <c r="H18" s="9" t="str">
        <f t="shared" si="3"/>
        <v>2024</v>
      </c>
      <c r="I18" s="9" t="str">
        <f t="shared" si="3"/>
        <v>2025</v>
      </c>
    </row>
    <row r="19" spans="1:9">
      <c r="B19" s="6">
        <v>2</v>
      </c>
      <c r="C19" s="8">
        <f t="shared" ref="C19:C27" si="4">(C$15*$B19)/1000000</f>
        <v>0.5</v>
      </c>
      <c r="D19" s="8"/>
      <c r="E19" s="8">
        <f t="shared" ref="E19:I19" si="5">(E$15*$B19)/1000000</f>
        <v>0.83799999999999997</v>
      </c>
      <c r="F19" s="8">
        <f t="shared" si="5"/>
        <v>0.88200000000000001</v>
      </c>
      <c r="G19" s="8">
        <f t="shared" si="5"/>
        <v>0.92600000000000005</v>
      </c>
      <c r="H19" s="8">
        <f t="shared" si="5"/>
        <v>0.97199999999999998</v>
      </c>
      <c r="I19" s="8">
        <f t="shared" si="5"/>
        <v>1.02</v>
      </c>
    </row>
    <row r="20" spans="1:9">
      <c r="B20" s="6">
        <f>B19+1</f>
        <v>3</v>
      </c>
      <c r="C20" s="24">
        <f t="shared" si="4"/>
        <v>0.75</v>
      </c>
      <c r="D20" s="18"/>
      <c r="E20" s="18">
        <f t="shared" ref="E20:I27" si="6">(E$15*$B20)/1000000</f>
        <v>1.2569999999999999</v>
      </c>
      <c r="F20" s="18">
        <f t="shared" si="6"/>
        <v>1.323</v>
      </c>
      <c r="G20" s="18">
        <f t="shared" si="6"/>
        <v>1.389</v>
      </c>
      <c r="H20" s="18">
        <f t="shared" si="6"/>
        <v>1.458</v>
      </c>
      <c r="I20" s="24">
        <f t="shared" si="6"/>
        <v>1.53</v>
      </c>
    </row>
    <row r="21" spans="1:9">
      <c r="B21" s="6">
        <f t="shared" ref="B21:B26" si="7">B20+1</f>
        <v>4</v>
      </c>
      <c r="C21" s="24">
        <f t="shared" si="4"/>
        <v>1</v>
      </c>
      <c r="D21" s="18"/>
      <c r="E21" s="18">
        <f t="shared" si="6"/>
        <v>1.6759999999999999</v>
      </c>
      <c r="F21" s="18">
        <f t="shared" si="6"/>
        <v>1.764</v>
      </c>
      <c r="G21" s="18">
        <f t="shared" si="6"/>
        <v>1.8520000000000001</v>
      </c>
      <c r="H21" s="18">
        <f t="shared" si="6"/>
        <v>1.944</v>
      </c>
      <c r="I21" s="18">
        <f t="shared" si="6"/>
        <v>2.04</v>
      </c>
    </row>
    <row r="22" spans="1:9">
      <c r="B22" s="6">
        <f t="shared" si="7"/>
        <v>5</v>
      </c>
      <c r="C22" s="18">
        <f t="shared" si="4"/>
        <v>1.25</v>
      </c>
      <c r="D22" s="18"/>
      <c r="E22" s="18">
        <f t="shared" si="6"/>
        <v>2.0950000000000002</v>
      </c>
      <c r="F22" s="18">
        <f t="shared" si="6"/>
        <v>2.2050000000000001</v>
      </c>
      <c r="G22" s="18">
        <f t="shared" si="6"/>
        <v>2.3149999999999999</v>
      </c>
      <c r="H22" s="18">
        <f t="shared" si="6"/>
        <v>2.4300000000000002</v>
      </c>
      <c r="I22" s="18">
        <f t="shared" si="6"/>
        <v>2.5499999999999998</v>
      </c>
    </row>
    <row r="23" spans="1:9">
      <c r="B23" s="6">
        <f t="shared" si="7"/>
        <v>6</v>
      </c>
      <c r="C23" s="18">
        <f t="shared" si="4"/>
        <v>1.5</v>
      </c>
      <c r="D23" s="18"/>
      <c r="E23" s="18">
        <f t="shared" si="6"/>
        <v>2.5139999999999998</v>
      </c>
      <c r="F23" s="18">
        <f t="shared" si="6"/>
        <v>2.6459999999999999</v>
      </c>
      <c r="G23" s="18">
        <f t="shared" si="6"/>
        <v>2.778</v>
      </c>
      <c r="H23" s="18">
        <f t="shared" si="6"/>
        <v>2.9159999999999999</v>
      </c>
      <c r="I23" s="24">
        <f t="shared" si="6"/>
        <v>3.06</v>
      </c>
    </row>
    <row r="24" spans="1:9">
      <c r="B24" s="6">
        <f t="shared" si="7"/>
        <v>7</v>
      </c>
      <c r="C24" s="8">
        <f t="shared" si="4"/>
        <v>1.75</v>
      </c>
      <c r="D24" s="8"/>
      <c r="E24" s="8">
        <f t="shared" si="6"/>
        <v>2.9329999999999998</v>
      </c>
      <c r="F24" s="8">
        <f t="shared" si="6"/>
        <v>3.0870000000000002</v>
      </c>
      <c r="G24" s="8">
        <f t="shared" si="6"/>
        <v>3.2410000000000001</v>
      </c>
      <c r="H24" s="8">
        <f t="shared" si="6"/>
        <v>3.4020000000000001</v>
      </c>
      <c r="I24" s="8">
        <f t="shared" si="6"/>
        <v>3.57</v>
      </c>
    </row>
    <row r="25" spans="1:9">
      <c r="B25" s="6">
        <f t="shared" si="7"/>
        <v>8</v>
      </c>
      <c r="C25" s="8">
        <f t="shared" si="4"/>
        <v>2</v>
      </c>
      <c r="D25" s="8"/>
      <c r="E25" s="8">
        <f t="shared" si="6"/>
        <v>3.3519999999999999</v>
      </c>
      <c r="F25" s="8">
        <f t="shared" si="6"/>
        <v>3.528</v>
      </c>
      <c r="G25" s="8">
        <f t="shared" si="6"/>
        <v>3.7040000000000002</v>
      </c>
      <c r="H25" s="8">
        <f t="shared" si="6"/>
        <v>3.8879999999999999</v>
      </c>
      <c r="I25" s="8">
        <f t="shared" si="6"/>
        <v>4.08</v>
      </c>
    </row>
    <row r="26" spans="1:9">
      <c r="B26" s="6">
        <f t="shared" si="7"/>
        <v>9</v>
      </c>
      <c r="C26" s="8">
        <f t="shared" si="4"/>
        <v>2.25</v>
      </c>
      <c r="D26" s="8"/>
      <c r="E26" s="8">
        <f t="shared" si="6"/>
        <v>3.7709999999999999</v>
      </c>
      <c r="F26" s="8">
        <f t="shared" si="6"/>
        <v>3.9689999999999999</v>
      </c>
      <c r="G26" s="8">
        <f t="shared" si="6"/>
        <v>4.1669999999999998</v>
      </c>
      <c r="H26" s="8">
        <f t="shared" si="6"/>
        <v>4.3739999999999997</v>
      </c>
      <c r="I26" s="8">
        <f t="shared" si="6"/>
        <v>4.59</v>
      </c>
    </row>
    <row r="27" spans="1:9">
      <c r="B27" s="6">
        <f t="shared" ref="B27" si="8">B26+1</f>
        <v>10</v>
      </c>
      <c r="C27" s="8">
        <f t="shared" si="4"/>
        <v>2.5</v>
      </c>
      <c r="D27" s="8"/>
      <c r="E27" s="8">
        <f t="shared" si="6"/>
        <v>4.1900000000000004</v>
      </c>
      <c r="F27" s="8">
        <f t="shared" si="6"/>
        <v>4.41</v>
      </c>
      <c r="G27" s="8">
        <f t="shared" si="6"/>
        <v>4.63</v>
      </c>
      <c r="H27" s="8">
        <f t="shared" si="6"/>
        <v>4.8600000000000003</v>
      </c>
      <c r="I27" s="8">
        <f t="shared" si="6"/>
        <v>5.0999999999999996</v>
      </c>
    </row>
    <row r="28" spans="1:9">
      <c r="B28" s="6"/>
      <c r="C28" s="8"/>
      <c r="D28" s="8"/>
      <c r="E28" s="8"/>
      <c r="F28" s="8"/>
      <c r="G28" s="8"/>
      <c r="H28" s="8"/>
      <c r="I28" s="8"/>
    </row>
    <row r="29" spans="1:9">
      <c r="A29" s="2" t="s">
        <v>11</v>
      </c>
    </row>
    <row r="30" spans="1:9">
      <c r="A30" s="7" t="s">
        <v>38</v>
      </c>
      <c r="B30" s="2"/>
    </row>
    <row r="31" spans="1:9">
      <c r="A31" s="3" t="s">
        <v>12</v>
      </c>
      <c r="B31" s="2"/>
    </row>
    <row r="32" spans="1:9">
      <c r="A32" s="3" t="s">
        <v>13</v>
      </c>
      <c r="B32" s="2"/>
    </row>
    <row r="33" spans="1:4">
      <c r="A33" s="3" t="s">
        <v>14</v>
      </c>
      <c r="B33" s="2"/>
    </row>
    <row r="34" spans="1:4">
      <c r="A34" s="3" t="s">
        <v>15</v>
      </c>
      <c r="B34" s="2"/>
    </row>
    <row r="36" spans="1:4">
      <c r="A36" s="3" t="s">
        <v>7</v>
      </c>
      <c r="B36" s="7"/>
      <c r="C36" s="3"/>
      <c r="D36" s="3"/>
    </row>
    <row r="37" spans="1:4">
      <c r="A37" s="3" t="s">
        <v>19</v>
      </c>
      <c r="B37" s="7"/>
      <c r="C37" s="3"/>
      <c r="D37" s="3"/>
    </row>
    <row r="38" spans="1:4">
      <c r="A38" s="3" t="s">
        <v>39</v>
      </c>
    </row>
    <row r="39" spans="1:4">
      <c r="A39" s="3" t="s">
        <v>18</v>
      </c>
    </row>
    <row r="40" spans="1:4">
      <c r="A40" s="3"/>
    </row>
    <row r="41" spans="1:4">
      <c r="A41" s="12"/>
    </row>
    <row r="42" spans="1:4">
      <c r="A42" s="11"/>
    </row>
    <row r="59" spans="1:5" ht="25.5">
      <c r="A59" s="13"/>
    </row>
    <row r="60" spans="1:5" ht="31.5">
      <c r="A60" s="16"/>
      <c r="E60" s="14"/>
    </row>
    <row r="61" spans="1:5" ht="18">
      <c r="A61" s="15"/>
    </row>
    <row r="62" spans="1:5" ht="21">
      <c r="A62" s="16"/>
      <c r="E62" s="21" t="s">
        <v>20</v>
      </c>
    </row>
    <row r="63" spans="1:5" ht="19.5">
      <c r="E63" s="19" t="s">
        <v>21</v>
      </c>
    </row>
    <row r="64" spans="1:5">
      <c r="E64" s="20" t="s">
        <v>22</v>
      </c>
    </row>
    <row r="65" spans="5:5" ht="19.5">
      <c r="E65" s="19" t="s">
        <v>23</v>
      </c>
    </row>
  </sheetData>
  <phoneticPr fontId="3" type="noConversion"/>
  <hyperlinks>
    <hyperlink ref="E64" r:id="rId1" xr:uid="{BCE43724-9ADA-47C4-9EEE-E93369E57AC6}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Matrix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</dc:creator>
  <cp:lastModifiedBy>Gary</cp:lastModifiedBy>
  <dcterms:created xsi:type="dcterms:W3CDTF">2019-08-07T14:19:42Z</dcterms:created>
  <dcterms:modified xsi:type="dcterms:W3CDTF">2020-11-12T19:47:55Z</dcterms:modified>
</cp:coreProperties>
</file>