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52046/Downloads/"/>
    </mc:Choice>
  </mc:AlternateContent>
  <xr:revisionPtr revIDLastSave="0" documentId="13_ncr:1_{D85B9E2B-6EFA-3745-9AD6-C41902CB26F7}" xr6:coauthVersionLast="47" xr6:coauthVersionMax="47" xr10:uidLastSave="{00000000-0000-0000-0000-000000000000}"/>
  <bookViews>
    <workbookView xWindow="0" yWindow="460" windowWidth="27760" windowHeight="18060" tabRatio="500" xr2:uid="{00000000-000D-0000-FFFF-FFFF00000000}"/>
  </bookViews>
  <sheets>
    <sheet name="Control de gas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16" i="1"/>
  <c r="J15" i="1"/>
  <c r="J12" i="1"/>
  <c r="N12" i="1" l="1"/>
  <c r="D24" i="1"/>
  <c r="H13" i="1"/>
  <c r="H15" i="1"/>
  <c r="H17" i="1"/>
  <c r="H12" i="1"/>
  <c r="J13" i="1"/>
  <c r="J14" i="1"/>
  <c r="J16" i="1"/>
  <c r="J17" i="1"/>
  <c r="K12" i="1" l="1"/>
  <c r="K17" i="1"/>
  <c r="K16" i="1"/>
  <c r="N14" i="1"/>
  <c r="K15" i="1"/>
  <c r="K13" i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Ignacio Corcuera Mansi</author>
  </authors>
  <commentList>
    <comment ref="B10" authorId="0" shapeId="0" xr:uid="{1BD9EB5E-6715-4721-9927-EC8FDEF5F5C4}">
      <text>
        <r>
          <rPr>
            <b/>
            <sz val="9"/>
            <color rgb="FF000000"/>
            <rFont val="Tahoma"/>
            <family val="2"/>
          </rPr>
          <t>Recuerda categorizar tus gastos dentro de las mismas categorías que elegiste en la otra tabla</t>
        </r>
      </text>
    </comment>
    <comment ref="N10" authorId="0" shapeId="0" xr:uid="{26F830B3-A0C2-40C3-A14F-92D030BCE872}">
      <text>
        <r>
          <rPr>
            <b/>
            <sz val="9"/>
            <color rgb="FF000000"/>
            <rFont val="Tahoma"/>
            <family val="2"/>
          </rPr>
          <t>Recuerda poner tu ingreso después de impuestos</t>
        </r>
      </text>
    </comment>
    <comment ref="G11" authorId="0" shapeId="0" xr:uid="{8F3AA669-4EDE-4957-84B2-3B1A928C8948}">
      <text>
        <r>
          <rPr>
            <b/>
            <sz val="9"/>
            <color rgb="FF000000"/>
            <rFont val="Tahoma"/>
            <family val="2"/>
          </rPr>
          <t>Las categorías son completamente modificables, puedes elegir las que más se acomoden a tus patrones de consumo</t>
        </r>
      </text>
    </comment>
    <comment ref="I11" authorId="0" shapeId="0" xr:uid="{D654DB7C-820C-4DEC-B207-88D3A1AD94CC}">
      <text>
        <r>
          <rPr>
            <b/>
            <sz val="9"/>
            <color rgb="FF000000"/>
            <rFont val="Tahoma"/>
            <family val="2"/>
          </rPr>
          <t>Es importante revisar que los porcentajes den 100%, te recomendamos mantener ahorro en 25% y no pasar de 30% en renta</t>
        </r>
      </text>
    </comment>
    <comment ref="J11" authorId="0" shapeId="0" xr:uid="{88CAAD63-123C-4CF6-A5D6-426F1226999B}">
      <text>
        <r>
          <rPr>
            <b/>
            <sz val="9"/>
            <color rgb="FF000000"/>
            <rFont val="Tahoma"/>
            <family val="2"/>
          </rPr>
          <t>Corresponde al resultado de la multiplicación del porcentaje que definiste para esa categoría por tu ingreso neto</t>
        </r>
      </text>
    </comment>
  </commentList>
</comments>
</file>

<file path=xl/sharedStrings.xml><?xml version="1.0" encoding="utf-8"?>
<sst xmlns="http://schemas.openxmlformats.org/spreadsheetml/2006/main" count="46" uniqueCount="32">
  <si>
    <t>Renta</t>
  </si>
  <si>
    <t xml:space="preserve">Concepto </t>
  </si>
  <si>
    <t>Monto</t>
  </si>
  <si>
    <t>Cuanto ganas:</t>
  </si>
  <si>
    <t>Total</t>
  </si>
  <si>
    <t xml:space="preserve">Control de gastos </t>
  </si>
  <si>
    <t xml:space="preserve">Categoría </t>
  </si>
  <si>
    <t>Casa</t>
  </si>
  <si>
    <t xml:space="preserve">Educación </t>
  </si>
  <si>
    <t xml:space="preserve">Presupuesto </t>
  </si>
  <si>
    <t xml:space="preserve">Monto real </t>
  </si>
  <si>
    <t>Monto ideal</t>
  </si>
  <si>
    <t xml:space="preserve">Diferencia </t>
  </si>
  <si>
    <t>Entretenimiento</t>
  </si>
  <si>
    <t>Salud</t>
  </si>
  <si>
    <t>Comidas</t>
  </si>
  <si>
    <t>Ahorro</t>
  </si>
  <si>
    <t>%</t>
  </si>
  <si>
    <t>Libros</t>
  </si>
  <si>
    <t>Bar</t>
  </si>
  <si>
    <t>Super</t>
  </si>
  <si>
    <t>Vips</t>
  </si>
  <si>
    <t xml:space="preserve">Gimnasio </t>
  </si>
  <si>
    <t>Curso en línea</t>
  </si>
  <si>
    <t xml:space="preserve">Cine </t>
  </si>
  <si>
    <t>Café</t>
  </si>
  <si>
    <t>Celular</t>
  </si>
  <si>
    <t>Medicinas</t>
  </si>
  <si>
    <t>Fonda</t>
  </si>
  <si>
    <t xml:space="preserve">Depósito cuenta ahorros </t>
  </si>
  <si>
    <t>Cuanto gastas</t>
  </si>
  <si>
    <t>Cuanto ahorras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</si>
</sst>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DDBDC"/>
        <bgColor indexed="64"/>
      </patternFill>
    </fill>
    <fill>
      <patternFill patternType="solid">
        <fgColor rgb="FFECECF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A1A4D2"/>
      </bottom>
      <diagonal/>
    </border>
    <border>
      <left/>
      <right/>
      <top style="thin">
        <color rgb="FFA1A4D2"/>
      </top>
      <bottom style="thin">
        <color rgb="FFA1A4D2"/>
      </bottom>
      <diagonal/>
    </border>
  </borders>
  <cellStyleXfs count="19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/>
    <xf numFmtId="44" fontId="5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4" fontId="8" fillId="0" borderId="0" xfId="0" applyNumberFormat="1" applyFont="1" applyAlignment="1">
      <alignment vertical="center"/>
    </xf>
    <xf numFmtId="44" fontId="9" fillId="0" borderId="0" xfId="1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4" fontId="11" fillId="0" borderId="1" xfId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44" fontId="11" fillId="0" borderId="2" xfId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44" fontId="12" fillId="0" borderId="2" xfId="1" applyFont="1" applyFill="1" applyBorder="1" applyAlignment="1">
      <alignment horizontal="center" vertical="center"/>
    </xf>
    <xf numFmtId="44" fontId="12" fillId="3" borderId="0" xfId="0" applyNumberFormat="1" applyFont="1" applyFill="1" applyAlignment="1">
      <alignment vertical="center"/>
    </xf>
    <xf numFmtId="9" fontId="8" fillId="0" borderId="0" xfId="0" applyNumberFormat="1" applyFont="1" applyAlignment="1">
      <alignment vertical="center"/>
    </xf>
    <xf numFmtId="44" fontId="12" fillId="0" borderId="2" xfId="6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 vertical="center"/>
    </xf>
  </cellXfs>
  <cellStyles count="19">
    <cellStyle name="Hipervínculo" xfId="2" builtinId="8" hidden="1"/>
    <cellStyle name="Hipervínculo" xfId="4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3" builtinId="9" hidden="1"/>
    <cellStyle name="Hipervínculo visitado" xfId="5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Moneda" xfId="1" builtinId="4"/>
    <cellStyle name="Normal" xfId="0" builtinId="0"/>
    <cellStyle name="Porcentaje" xfId="6" builtinId="5"/>
  </cellStyles>
  <dxfs count="0"/>
  <tableStyles count="0" defaultTableStyle="TableStyleMedium9" defaultPivotStyle="PivotStyleMedium4"/>
  <colors>
    <mruColors>
      <color rgb="FFA1A4D2"/>
      <color rgb="FFDDDBDC"/>
      <color rgb="FFECECF7"/>
      <color rgb="FFEBEBE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86-4F33-9FE2-47F26677BE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86-4F33-9FE2-47F26677BE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86-4F33-9FE2-47F26677BE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B86-4F33-9FE2-47F26677BE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B86-4F33-9FE2-47F26677BE7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B86-4F33-9FE2-47F26677BE79}"/>
              </c:ext>
            </c:extLst>
          </c:dPt>
          <c:cat>
            <c:strRef>
              <c:f>'Control de gastos'!$G$12:$G$17</c:f>
              <c:strCache>
                <c:ptCount val="6"/>
                <c:pt idx="0">
                  <c:v>Casa</c:v>
                </c:pt>
                <c:pt idx="1">
                  <c:v>Educación </c:v>
                </c:pt>
                <c:pt idx="2">
                  <c:v>Entretenimiento</c:v>
                </c:pt>
                <c:pt idx="3">
                  <c:v>Salud</c:v>
                </c:pt>
                <c:pt idx="4">
                  <c:v>Comidas</c:v>
                </c:pt>
                <c:pt idx="5">
                  <c:v>Ahorro</c:v>
                </c:pt>
              </c:strCache>
            </c:strRef>
          </c:cat>
          <c:val>
            <c:numRef>
              <c:f>'Control de gastos'!$H$12:$H$17</c:f>
              <c:numCache>
                <c:formatCode>_("$"* #,##0.00_);_("$"* \(#,##0.00\);_("$"* "-"??_);_(@_)</c:formatCode>
                <c:ptCount val="6"/>
                <c:pt idx="0">
                  <c:v>8000</c:v>
                </c:pt>
                <c:pt idx="1">
                  <c:v>700</c:v>
                </c:pt>
                <c:pt idx="2">
                  <c:v>750</c:v>
                </c:pt>
                <c:pt idx="3">
                  <c:v>750</c:v>
                </c:pt>
                <c:pt idx="4">
                  <c:v>485</c:v>
                </c:pt>
                <c:pt idx="5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1-4AB1-8564-FF301BEB2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149659</xdr:colOff>
      <xdr:row>2</xdr:row>
      <xdr:rowOff>26763</xdr:rowOff>
    </xdr:from>
    <xdr:to>
      <xdr:col>14</xdr:col>
      <xdr:colOff>816478</xdr:colOff>
      <xdr:row>3</xdr:row>
      <xdr:rowOff>186746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27DF60-5A93-A142-902F-0CD5DEB7D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8932" y="234581"/>
          <a:ext cx="1648182" cy="377327"/>
        </a:xfrm>
        <a:prstGeom prst="rect">
          <a:avLst/>
        </a:prstGeom>
      </xdr:spPr>
    </xdr:pic>
    <xdr:clientData/>
  </xdr:twoCellAnchor>
  <xdr:twoCellAnchor>
    <xdr:from>
      <xdr:col>11</xdr:col>
      <xdr:colOff>284777</xdr:colOff>
      <xdr:row>15</xdr:row>
      <xdr:rowOff>155511</xdr:rowOff>
    </xdr:from>
    <xdr:to>
      <xdr:col>14</xdr:col>
      <xdr:colOff>651199</xdr:colOff>
      <xdr:row>27</xdr:row>
      <xdr:rowOff>112940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77E56C6-33CF-41E7-A1F3-2545B84A1F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2">
      <a:dk1>
        <a:sysClr val="windowText" lastClr="000000"/>
      </a:dk1>
      <a:lt1>
        <a:sysClr val="window" lastClr="FFFFFF"/>
      </a:lt1>
      <a:dk2>
        <a:srgbClr val="FFFFFF"/>
      </a:dk2>
      <a:lt2>
        <a:srgbClr val="E7E6E6"/>
      </a:lt2>
      <a:accent1>
        <a:srgbClr val="4D8A7D"/>
      </a:accent1>
      <a:accent2>
        <a:srgbClr val="F59B24"/>
      </a:accent2>
      <a:accent3>
        <a:srgbClr val="084B63"/>
      </a:accent3>
      <a:accent4>
        <a:srgbClr val="87BCB4"/>
      </a:accent4>
      <a:accent5>
        <a:srgbClr val="DC9267"/>
      </a:accent5>
      <a:accent6>
        <a:srgbClr val="0074A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R25"/>
  <sheetViews>
    <sheetView showGridLines="0" tabSelected="1" zoomScale="98" zoomScaleNormal="98" workbookViewId="0">
      <selection activeCell="N10" sqref="N10"/>
    </sheetView>
  </sheetViews>
  <sheetFormatPr baseColWidth="10" defaultColWidth="10.83203125" defaultRowHeight="16" x14ac:dyDescent="0.2"/>
  <cols>
    <col min="1" max="2" width="12.5" style="1" customWidth="1"/>
    <col min="3" max="3" width="24" style="1" customWidth="1"/>
    <col min="4" max="4" width="21.5" style="1" customWidth="1"/>
    <col min="5" max="6" width="10.83203125" style="1"/>
    <col min="7" max="7" width="12.5" style="1" bestFit="1" customWidth="1"/>
    <col min="8" max="8" width="10.83203125" style="1"/>
    <col min="9" max="9" width="5.33203125" style="1" customWidth="1"/>
    <col min="10" max="10" width="12.33203125" style="1" customWidth="1"/>
    <col min="11" max="12" width="10.83203125" style="1"/>
    <col min="13" max="13" width="15.33203125" style="1" customWidth="1"/>
    <col min="14" max="14" width="12.83203125" style="1" bestFit="1" customWidth="1"/>
    <col min="15" max="15" width="11.5" style="1" bestFit="1" customWidth="1"/>
    <col min="16" max="16" width="12.6640625" style="1" customWidth="1"/>
    <col min="17" max="16384" width="10.83203125" style="1"/>
  </cols>
  <sheetData>
    <row r="6" spans="1:16" ht="15.75" x14ac:dyDescent="0.25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9" spans="1:16" ht="15.75" x14ac:dyDescent="0.25">
      <c r="A9" s="2"/>
      <c r="B9" s="2"/>
    </row>
    <row r="10" spans="1:16" ht="24.75" customHeight="1" x14ac:dyDescent="0.2">
      <c r="B10" s="11" t="s">
        <v>6</v>
      </c>
      <c r="C10" s="11" t="s">
        <v>1</v>
      </c>
      <c r="D10" s="11" t="s">
        <v>2</v>
      </c>
      <c r="E10" s="5"/>
      <c r="F10" s="5"/>
      <c r="G10" s="23" t="s">
        <v>9</v>
      </c>
      <c r="H10" s="23"/>
      <c r="I10" s="23"/>
      <c r="J10" s="23"/>
      <c r="K10" s="23"/>
      <c r="L10" s="5"/>
      <c r="M10" s="17" t="s">
        <v>3</v>
      </c>
      <c r="N10" s="18">
        <v>25000</v>
      </c>
    </row>
    <row r="11" spans="1:16" ht="15" x14ac:dyDescent="0.2">
      <c r="B11" s="12" t="s">
        <v>7</v>
      </c>
      <c r="C11" s="12" t="s">
        <v>0</v>
      </c>
      <c r="D11" s="13">
        <v>7000</v>
      </c>
      <c r="E11" s="5"/>
      <c r="F11" s="5"/>
      <c r="G11" s="11" t="s">
        <v>6</v>
      </c>
      <c r="H11" s="11" t="s">
        <v>10</v>
      </c>
      <c r="I11" s="11" t="s">
        <v>17</v>
      </c>
      <c r="J11" s="11" t="s">
        <v>11</v>
      </c>
      <c r="K11" s="11" t="s">
        <v>12</v>
      </c>
      <c r="L11" s="5"/>
      <c r="M11" s="7"/>
      <c r="N11" s="8"/>
    </row>
    <row r="12" spans="1:16" x14ac:dyDescent="0.2">
      <c r="B12" s="12" t="s">
        <v>8</v>
      </c>
      <c r="C12" s="14" t="s">
        <v>18</v>
      </c>
      <c r="D12" s="15">
        <v>300</v>
      </c>
      <c r="E12" s="5"/>
      <c r="F12" s="5"/>
      <c r="G12" s="5" t="s">
        <v>7</v>
      </c>
      <c r="H12" s="9">
        <f t="shared" ref="H12:H17" si="0">SUMIF($B$11:$B$23,G12,$D$11:$D$23)</f>
        <v>8000</v>
      </c>
      <c r="I12" s="20">
        <v>0.3</v>
      </c>
      <c r="J12" s="9">
        <f>I12*$N$10</f>
        <v>7500</v>
      </c>
      <c r="K12" s="9">
        <f>J12-H12</f>
        <v>-500</v>
      </c>
      <c r="L12" s="5"/>
      <c r="M12" s="17" t="s">
        <v>30</v>
      </c>
      <c r="N12" s="18">
        <f>SUM(D11:D23)-SUMIF(B11:B23,"ahorro",D11:D23)</f>
        <v>10685</v>
      </c>
    </row>
    <row r="13" spans="1:16" x14ac:dyDescent="0.2">
      <c r="B13" s="12" t="s">
        <v>13</v>
      </c>
      <c r="C13" s="14" t="s">
        <v>19</v>
      </c>
      <c r="D13" s="15">
        <v>400</v>
      </c>
      <c r="E13" s="5"/>
      <c r="F13" s="5"/>
      <c r="G13" s="5" t="s">
        <v>8</v>
      </c>
      <c r="H13" s="9">
        <f t="shared" si="0"/>
        <v>700</v>
      </c>
      <c r="I13" s="20">
        <v>0.05</v>
      </c>
      <c r="J13" s="9">
        <f t="shared" ref="J13:J17" si="1">I13*$N$10</f>
        <v>1250</v>
      </c>
      <c r="K13" s="9">
        <f t="shared" ref="K13:K17" si="2">J13-H13</f>
        <v>550</v>
      </c>
      <c r="L13" s="5"/>
      <c r="M13" s="5"/>
      <c r="N13" s="6"/>
    </row>
    <row r="14" spans="1:16" ht="15" x14ac:dyDescent="0.2">
      <c r="B14" s="12" t="s">
        <v>7</v>
      </c>
      <c r="C14" s="14" t="s">
        <v>20</v>
      </c>
      <c r="D14" s="15">
        <v>700</v>
      </c>
      <c r="E14" s="5"/>
      <c r="F14" s="5"/>
      <c r="G14" s="5" t="s">
        <v>13</v>
      </c>
      <c r="H14" s="9">
        <f t="shared" si="0"/>
        <v>750</v>
      </c>
      <c r="I14" s="20">
        <v>0.2</v>
      </c>
      <c r="J14" s="9">
        <f t="shared" si="1"/>
        <v>5000</v>
      </c>
      <c r="K14" s="9">
        <f t="shared" si="2"/>
        <v>4250</v>
      </c>
      <c r="L14" s="5"/>
      <c r="M14" s="17" t="s">
        <v>31</v>
      </c>
      <c r="N14" s="21">
        <f>H17</f>
        <v>4000</v>
      </c>
    </row>
    <row r="15" spans="1:16" ht="15" x14ac:dyDescent="0.2">
      <c r="B15" s="12" t="s">
        <v>15</v>
      </c>
      <c r="C15" s="14" t="s">
        <v>21</v>
      </c>
      <c r="D15" s="15">
        <v>400</v>
      </c>
      <c r="E15" s="5"/>
      <c r="F15" s="5"/>
      <c r="G15" s="5" t="s">
        <v>14</v>
      </c>
      <c r="H15" s="9">
        <f t="shared" si="0"/>
        <v>750</v>
      </c>
      <c r="I15" s="20">
        <v>0.1</v>
      </c>
      <c r="J15" s="9">
        <f>I15*$N$10</f>
        <v>2500</v>
      </c>
      <c r="K15" s="9">
        <f t="shared" si="2"/>
        <v>1750</v>
      </c>
      <c r="L15" s="5"/>
      <c r="M15" s="5"/>
      <c r="N15" s="9"/>
      <c r="O15" s="3"/>
      <c r="P15" s="3"/>
    </row>
    <row r="16" spans="1:16" ht="15" x14ac:dyDescent="0.2">
      <c r="B16" s="12" t="s">
        <v>14</v>
      </c>
      <c r="C16" s="14" t="s">
        <v>22</v>
      </c>
      <c r="D16" s="15">
        <v>500</v>
      </c>
      <c r="E16" s="5"/>
      <c r="F16" s="5"/>
      <c r="G16" s="5" t="s">
        <v>15</v>
      </c>
      <c r="H16" s="9">
        <f t="shared" si="0"/>
        <v>485</v>
      </c>
      <c r="I16" s="20">
        <v>0.1</v>
      </c>
      <c r="J16" s="9">
        <f t="shared" si="1"/>
        <v>2500</v>
      </c>
      <c r="K16" s="9">
        <f t="shared" si="2"/>
        <v>2015</v>
      </c>
      <c r="L16" s="5"/>
      <c r="M16" s="5"/>
      <c r="N16" s="9"/>
    </row>
    <row r="17" spans="1:18" x14ac:dyDescent="0.2">
      <c r="B17" s="12" t="s">
        <v>8</v>
      </c>
      <c r="C17" s="14" t="s">
        <v>23</v>
      </c>
      <c r="D17" s="15">
        <v>400</v>
      </c>
      <c r="E17" s="5"/>
      <c r="F17" s="5"/>
      <c r="G17" s="5" t="s">
        <v>16</v>
      </c>
      <c r="H17" s="9">
        <f t="shared" si="0"/>
        <v>4000</v>
      </c>
      <c r="I17" s="20">
        <v>0.25</v>
      </c>
      <c r="J17" s="9">
        <f t="shared" si="1"/>
        <v>6250</v>
      </c>
      <c r="K17" s="9">
        <f t="shared" si="2"/>
        <v>2250</v>
      </c>
      <c r="L17" s="5"/>
      <c r="M17" s="5"/>
      <c r="N17" s="5"/>
    </row>
    <row r="18" spans="1:18" ht="15" x14ac:dyDescent="0.2">
      <c r="B18" s="12" t="s">
        <v>13</v>
      </c>
      <c r="C18" s="14" t="s">
        <v>24</v>
      </c>
      <c r="D18" s="15">
        <v>250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8" x14ac:dyDescent="0.2">
      <c r="B19" s="12" t="s">
        <v>13</v>
      </c>
      <c r="C19" s="14" t="s">
        <v>25</v>
      </c>
      <c r="D19" s="15">
        <v>100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8" ht="15" x14ac:dyDescent="0.2">
      <c r="B20" s="12" t="s">
        <v>7</v>
      </c>
      <c r="C20" s="14" t="s">
        <v>26</v>
      </c>
      <c r="D20" s="15">
        <v>300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8" ht="15" x14ac:dyDescent="0.2">
      <c r="B21" s="12" t="s">
        <v>14</v>
      </c>
      <c r="C21" s="14" t="s">
        <v>27</v>
      </c>
      <c r="D21" s="15">
        <v>250</v>
      </c>
      <c r="E21" s="5"/>
      <c r="F21" s="5"/>
      <c r="G21" s="5"/>
      <c r="H21" s="5"/>
      <c r="I21" s="5"/>
      <c r="J21" s="5"/>
      <c r="K21" s="5"/>
      <c r="L21" s="5"/>
      <c r="M21" s="5"/>
      <c r="N21" s="5"/>
      <c r="R21" s="4"/>
    </row>
    <row r="22" spans="1:18" ht="15.75" x14ac:dyDescent="0.25">
      <c r="A22" s="2"/>
      <c r="B22" s="12" t="s">
        <v>15</v>
      </c>
      <c r="C22" s="14" t="s">
        <v>28</v>
      </c>
      <c r="D22" s="15">
        <v>85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8" x14ac:dyDescent="0.2">
      <c r="B23" s="12" t="s">
        <v>16</v>
      </c>
      <c r="C23" s="14" t="s">
        <v>29</v>
      </c>
      <c r="D23" s="15">
        <v>4000</v>
      </c>
      <c r="E23" s="10"/>
      <c r="F23" s="10"/>
      <c r="G23" s="10"/>
      <c r="H23" s="10"/>
      <c r="I23" s="10"/>
      <c r="J23" s="10"/>
      <c r="K23" s="10"/>
      <c r="L23" s="10"/>
      <c r="M23" s="5"/>
      <c r="N23" s="5"/>
    </row>
    <row r="24" spans="1:18" ht="15" x14ac:dyDescent="0.2">
      <c r="C24" s="16" t="s">
        <v>4</v>
      </c>
      <c r="D24" s="19">
        <f>SUM(D11:D23)</f>
        <v>14685</v>
      </c>
    </row>
    <row r="25" spans="1:18" ht="15" x14ac:dyDescent="0.2">
      <c r="C25" s="5"/>
      <c r="D25" s="6"/>
    </row>
  </sheetData>
  <mergeCells count="2">
    <mergeCell ref="A6:O6"/>
    <mergeCell ref="G10:K10"/>
  </mergeCells>
  <pageMargins left="0.75" right="0.75" top="1" bottom="1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de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Rafael  Andraca Garcia</dc:creator>
  <cp:lastModifiedBy>Microsoft Office User</cp:lastModifiedBy>
  <dcterms:created xsi:type="dcterms:W3CDTF">2015-03-17T21:14:15Z</dcterms:created>
  <dcterms:modified xsi:type="dcterms:W3CDTF">2021-05-21T18:56:50Z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d7ea67-c47e-4a56-a45b-f73d1bda5034_Enabled">
    <vt:lpwstr>true</vt:lpwstr>
  </property>
  <property fmtid="{D5CDD505-2E9C-101B-9397-08002B2CF9AE}" pid="3" name="MSIP_Label_60d7ea67-c47e-4a56-a45b-f73d1bda5034_SetDate">
    <vt:lpwstr>2021-05-18T17:17:52Z</vt:lpwstr>
  </property>
  <property fmtid="{D5CDD505-2E9C-101B-9397-08002B2CF9AE}" pid="4" name="MSIP_Label_60d7ea67-c47e-4a56-a45b-f73d1bda5034_Method">
    <vt:lpwstr>Privileged</vt:lpwstr>
  </property>
  <property fmtid="{D5CDD505-2E9C-101B-9397-08002B2CF9AE}" pid="5" name="MSIP_Label_60d7ea67-c47e-4a56-a45b-f73d1bda5034_Name">
    <vt:lpwstr>GBM Externo</vt:lpwstr>
  </property>
  <property fmtid="{D5CDD505-2E9C-101B-9397-08002B2CF9AE}" pid="6" name="MSIP_Label_60d7ea67-c47e-4a56-a45b-f73d1bda5034_SiteId">
    <vt:lpwstr>3104c54a-4a4a-4732-9dd4-34ce309ba7c4</vt:lpwstr>
  </property>
  <property fmtid="{D5CDD505-2E9C-101B-9397-08002B2CF9AE}" pid="7" name="MSIP_Label_60d7ea67-c47e-4a56-a45b-f73d1bda5034_ActionId">
    <vt:lpwstr>29ca34af-7e7d-4044-81d2-ba0fb9e22794</vt:lpwstr>
  </property>
  <property fmtid="{D5CDD505-2E9C-101B-9397-08002B2CF9AE}" pid="8" name="MSIP_Label_60d7ea67-c47e-4a56-a45b-f73d1bda5034_ContentBits">
    <vt:lpwstr>0</vt:lpwstr>
  </property>
</Properties>
</file>