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vega-fs\OCRソリ\pb\60_WinActor\70_RPA標準化対応\00_原本\第2.0版\様式\"/>
    </mc:Choice>
  </mc:AlternateContent>
  <bookViews>
    <workbookView xWindow="0" yWindow="0" windowWidth="19200" windowHeight="6795" tabRatio="869"/>
  </bookViews>
  <sheets>
    <sheet name="タイトル" sheetId="16" r:id="rId1"/>
    <sheet name="ヒアリングシート(フォーマット)" sheetId="18" r:id="rId2"/>
    <sheet name="入力結果(フォーマット)" sheetId="19" r:id="rId3"/>
    <sheet name="ヒアリングシート_作業1(サンプル)" sheetId="21" r:id="rId4"/>
    <sheet name="ヒアリングシート_作業2(サンプル)" sheetId="22" r:id="rId5"/>
    <sheet name="ヒアリングシート_作業3(サンプル)" sheetId="23" r:id="rId6"/>
    <sheet name="入力結果(サンプル)" sheetId="24" r:id="rId7"/>
  </sheets>
  <externalReferences>
    <externalReference r:id="rId8"/>
  </externalReferences>
  <definedNames>
    <definedName name="_xlnm.Print_Area" localSheetId="0">タイトル!$A$1:$C$36</definedName>
    <definedName name="_xlnm.Print_Area" localSheetId="1">'ヒアリングシート(フォーマット)'!$A$1:$S$119</definedName>
    <definedName name="_xlnm.Print_Area" localSheetId="3">'ヒアリングシート_作業1(サンプル)'!$A$1:$S$119</definedName>
    <definedName name="_xlnm.Print_Area" localSheetId="4">'ヒアリングシート_作業2(サンプル)'!$A$1:$S$119</definedName>
    <definedName name="_xlnm.Print_Area" localSheetId="5">'ヒアリングシート_作業3(サンプル)'!$A$1:$S$119</definedName>
    <definedName name="凡例">'[1]画面一覧（サンプル）'!$A$30:$A$32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4" i="23" l="1"/>
  <c r="E114" i="23"/>
  <c r="J113" i="23"/>
  <c r="E113" i="23"/>
  <c r="J112" i="23"/>
  <c r="E112" i="23"/>
  <c r="J111" i="23"/>
  <c r="E111" i="23"/>
  <c r="J110" i="23"/>
  <c r="E110" i="23"/>
  <c r="J109" i="23"/>
  <c r="E109" i="23"/>
  <c r="J108" i="23"/>
  <c r="E108" i="23"/>
  <c r="J107" i="23"/>
  <c r="E107" i="23"/>
  <c r="J106" i="23"/>
  <c r="E106" i="23"/>
  <c r="J105" i="23"/>
  <c r="E105" i="23"/>
  <c r="J104" i="23"/>
  <c r="E104" i="23"/>
  <c r="J103" i="23"/>
  <c r="E103" i="23"/>
  <c r="J102" i="23"/>
  <c r="E102" i="23"/>
  <c r="J101" i="23"/>
  <c r="E101" i="23"/>
  <c r="J100" i="23"/>
  <c r="E100" i="23"/>
  <c r="J99" i="23"/>
  <c r="E99" i="23"/>
  <c r="J98" i="23"/>
  <c r="E98" i="23"/>
  <c r="J97" i="23"/>
  <c r="E97" i="23"/>
  <c r="J96" i="23"/>
  <c r="E96" i="23"/>
  <c r="J95" i="23"/>
  <c r="E95" i="23"/>
  <c r="J94" i="23"/>
  <c r="E94" i="23"/>
  <c r="J93" i="23"/>
  <c r="E93" i="23"/>
  <c r="J92" i="23"/>
  <c r="E92" i="23"/>
  <c r="J91" i="23"/>
  <c r="E91" i="23"/>
  <c r="J90" i="23"/>
  <c r="E90" i="23"/>
  <c r="J89" i="23"/>
  <c r="E89" i="23"/>
  <c r="J88" i="23"/>
  <c r="E88" i="23"/>
  <c r="J87" i="23"/>
  <c r="E87" i="23"/>
  <c r="J86" i="23"/>
  <c r="E86" i="23"/>
  <c r="J85" i="23"/>
  <c r="E85" i="23"/>
  <c r="J84" i="23"/>
  <c r="E84" i="23"/>
  <c r="J83" i="23"/>
  <c r="E83" i="23"/>
  <c r="J82" i="23"/>
  <c r="E82" i="23"/>
  <c r="J81" i="23"/>
  <c r="E81" i="23"/>
  <c r="J80" i="23"/>
  <c r="E80" i="23"/>
  <c r="J79" i="23"/>
  <c r="E79" i="23"/>
  <c r="J78" i="23"/>
  <c r="E78" i="23"/>
  <c r="J77" i="23"/>
  <c r="E77" i="23"/>
  <c r="J76" i="23"/>
  <c r="E76" i="23"/>
  <c r="J75" i="23"/>
  <c r="E75" i="23"/>
  <c r="J74" i="23"/>
  <c r="E74" i="23"/>
  <c r="J73" i="23"/>
  <c r="E73" i="23"/>
  <c r="J72" i="23"/>
  <c r="E72" i="23"/>
  <c r="J71" i="23"/>
  <c r="E71" i="23"/>
  <c r="J70" i="23"/>
  <c r="E70" i="23"/>
  <c r="J69" i="23"/>
  <c r="E69" i="23"/>
  <c r="J68" i="23"/>
  <c r="E68" i="23"/>
  <c r="J67" i="23"/>
  <c r="E67" i="23"/>
  <c r="J66" i="23"/>
  <c r="E66" i="23"/>
  <c r="J65" i="23"/>
  <c r="E65" i="23"/>
  <c r="J64" i="23"/>
  <c r="E64" i="23"/>
  <c r="J63" i="23"/>
  <c r="E63" i="23"/>
  <c r="J62" i="23"/>
  <c r="I116" i="23" s="1"/>
  <c r="E62" i="23"/>
  <c r="K45" i="23"/>
  <c r="I43" i="23"/>
  <c r="J43" i="23" s="1"/>
  <c r="E43" i="23"/>
  <c r="J42" i="23"/>
  <c r="E42" i="23"/>
  <c r="J41" i="23"/>
  <c r="E41" i="23"/>
  <c r="I40" i="23"/>
  <c r="J40" i="23" s="1"/>
  <c r="E40" i="23"/>
  <c r="E39" i="23"/>
  <c r="E38" i="23"/>
  <c r="J37" i="23"/>
  <c r="E37" i="23"/>
  <c r="J36" i="23"/>
  <c r="E36" i="23"/>
  <c r="J35" i="23"/>
  <c r="E35" i="23"/>
  <c r="J34" i="23"/>
  <c r="E34" i="23"/>
  <c r="J33" i="23"/>
  <c r="E33" i="23"/>
  <c r="J32" i="23"/>
  <c r="E32" i="23"/>
  <c r="J31" i="23"/>
  <c r="E31" i="23"/>
  <c r="J30" i="23"/>
  <c r="E30" i="23"/>
  <c r="J17" i="23"/>
  <c r="H17" i="23"/>
  <c r="E15" i="23"/>
  <c r="E14" i="23"/>
  <c r="E13" i="23"/>
  <c r="E12" i="23"/>
  <c r="E11" i="23"/>
  <c r="E10" i="23"/>
  <c r="J114" i="22"/>
  <c r="E114" i="22"/>
  <c r="J113" i="22"/>
  <c r="E113" i="22"/>
  <c r="J112" i="22"/>
  <c r="E112" i="22"/>
  <c r="J111" i="22"/>
  <c r="E111" i="22"/>
  <c r="J110" i="22"/>
  <c r="E110" i="22"/>
  <c r="J109" i="22"/>
  <c r="E109" i="22"/>
  <c r="J108" i="22"/>
  <c r="E108" i="22"/>
  <c r="J107" i="22"/>
  <c r="E107" i="22"/>
  <c r="J106" i="22"/>
  <c r="E106" i="22"/>
  <c r="J105" i="22"/>
  <c r="E105" i="22"/>
  <c r="J104" i="22"/>
  <c r="E104" i="22"/>
  <c r="J103" i="22"/>
  <c r="E103" i="22"/>
  <c r="J102" i="22"/>
  <c r="E102" i="22"/>
  <c r="J101" i="22"/>
  <c r="E101" i="22"/>
  <c r="J100" i="22"/>
  <c r="E100" i="22"/>
  <c r="J99" i="22"/>
  <c r="E99" i="22"/>
  <c r="J98" i="22"/>
  <c r="E98" i="22"/>
  <c r="J97" i="22"/>
  <c r="E97" i="22"/>
  <c r="J96" i="22"/>
  <c r="E96" i="22"/>
  <c r="J95" i="22"/>
  <c r="E95" i="22"/>
  <c r="J94" i="22"/>
  <c r="E94" i="22"/>
  <c r="J93" i="22"/>
  <c r="E93" i="22"/>
  <c r="J92" i="22"/>
  <c r="E92" i="22"/>
  <c r="J91" i="22"/>
  <c r="E91" i="22"/>
  <c r="J90" i="22"/>
  <c r="E90" i="22"/>
  <c r="J89" i="22"/>
  <c r="E89" i="22"/>
  <c r="J88" i="22"/>
  <c r="E88" i="22"/>
  <c r="J87" i="22"/>
  <c r="E87" i="22"/>
  <c r="J86" i="22"/>
  <c r="E86" i="22"/>
  <c r="J85" i="22"/>
  <c r="E85" i="22"/>
  <c r="J84" i="22"/>
  <c r="E84" i="22"/>
  <c r="J83" i="22"/>
  <c r="E83" i="22"/>
  <c r="J82" i="22"/>
  <c r="E82" i="22"/>
  <c r="J81" i="22"/>
  <c r="E81" i="22"/>
  <c r="J80" i="22"/>
  <c r="E80" i="22"/>
  <c r="J79" i="22"/>
  <c r="E79" i="22"/>
  <c r="J78" i="22"/>
  <c r="E78" i="22"/>
  <c r="J77" i="22"/>
  <c r="E77" i="22"/>
  <c r="J76" i="22"/>
  <c r="E76" i="22"/>
  <c r="J75" i="22"/>
  <c r="E75" i="22"/>
  <c r="J74" i="22"/>
  <c r="E74" i="22"/>
  <c r="J73" i="22"/>
  <c r="E73" i="22"/>
  <c r="J72" i="22"/>
  <c r="E72" i="22"/>
  <c r="J71" i="22"/>
  <c r="E71" i="22"/>
  <c r="J70" i="22"/>
  <c r="E70" i="22"/>
  <c r="J69" i="22"/>
  <c r="E69" i="22"/>
  <c r="J68" i="22"/>
  <c r="E68" i="22"/>
  <c r="J67" i="22"/>
  <c r="E67" i="22"/>
  <c r="J66" i="22"/>
  <c r="E66" i="22"/>
  <c r="J65" i="22"/>
  <c r="E65" i="22"/>
  <c r="J64" i="22"/>
  <c r="E64" i="22"/>
  <c r="J63" i="22"/>
  <c r="E63" i="22"/>
  <c r="J62" i="22"/>
  <c r="E62" i="22"/>
  <c r="K45" i="22"/>
  <c r="J43" i="22"/>
  <c r="I43" i="22"/>
  <c r="E43" i="22"/>
  <c r="J42" i="22"/>
  <c r="E42" i="22"/>
  <c r="J41" i="22"/>
  <c r="E41" i="22"/>
  <c r="I40" i="22"/>
  <c r="J40" i="22" s="1"/>
  <c r="E40" i="22"/>
  <c r="E39" i="22"/>
  <c r="E38" i="22"/>
  <c r="J37" i="22"/>
  <c r="E37" i="22"/>
  <c r="J36" i="22"/>
  <c r="E36" i="22"/>
  <c r="J35" i="22"/>
  <c r="E35" i="22"/>
  <c r="J34" i="22"/>
  <c r="E34" i="22"/>
  <c r="J33" i="22"/>
  <c r="E33" i="22"/>
  <c r="J32" i="22"/>
  <c r="E32" i="22"/>
  <c r="J31" i="22"/>
  <c r="E31" i="22"/>
  <c r="J30" i="22"/>
  <c r="E30" i="22"/>
  <c r="J17" i="22"/>
  <c r="H17" i="22"/>
  <c r="E15" i="22"/>
  <c r="E14" i="22"/>
  <c r="E13" i="22"/>
  <c r="E12" i="22"/>
  <c r="E11" i="22"/>
  <c r="E10" i="22"/>
  <c r="J114" i="21"/>
  <c r="E114" i="21"/>
  <c r="J113" i="21"/>
  <c r="E113" i="21"/>
  <c r="J112" i="21"/>
  <c r="E112" i="21"/>
  <c r="J111" i="21"/>
  <c r="E111" i="21"/>
  <c r="J110" i="21"/>
  <c r="E110" i="21"/>
  <c r="J109" i="21"/>
  <c r="E109" i="21"/>
  <c r="J108" i="21"/>
  <c r="E108" i="21"/>
  <c r="J107" i="21"/>
  <c r="E107" i="21"/>
  <c r="J106" i="21"/>
  <c r="E106" i="21"/>
  <c r="J105" i="21"/>
  <c r="E105" i="21"/>
  <c r="J104" i="21"/>
  <c r="E104" i="21"/>
  <c r="J103" i="21"/>
  <c r="E103" i="21"/>
  <c r="J102" i="21"/>
  <c r="E102" i="21"/>
  <c r="J101" i="21"/>
  <c r="E101" i="21"/>
  <c r="J100" i="21"/>
  <c r="E100" i="21"/>
  <c r="J99" i="21"/>
  <c r="E99" i="21"/>
  <c r="J98" i="21"/>
  <c r="E98" i="21"/>
  <c r="J97" i="21"/>
  <c r="E97" i="21"/>
  <c r="J96" i="21"/>
  <c r="E96" i="21"/>
  <c r="J95" i="21"/>
  <c r="E95" i="21"/>
  <c r="J94" i="21"/>
  <c r="E94" i="21"/>
  <c r="J93" i="21"/>
  <c r="E93" i="21"/>
  <c r="J92" i="21"/>
  <c r="E92" i="21"/>
  <c r="J91" i="21"/>
  <c r="E91" i="21"/>
  <c r="J90" i="21"/>
  <c r="E90" i="21"/>
  <c r="J89" i="21"/>
  <c r="E89" i="21"/>
  <c r="J88" i="21"/>
  <c r="E88" i="21"/>
  <c r="J87" i="21"/>
  <c r="E87" i="21"/>
  <c r="J86" i="21"/>
  <c r="E86" i="21"/>
  <c r="J85" i="21"/>
  <c r="E85" i="21"/>
  <c r="J84" i="21"/>
  <c r="E84" i="21"/>
  <c r="J83" i="21"/>
  <c r="E83" i="21"/>
  <c r="J82" i="21"/>
  <c r="E82" i="21"/>
  <c r="J81" i="21"/>
  <c r="E81" i="21"/>
  <c r="J80" i="21"/>
  <c r="E80" i="21"/>
  <c r="J79" i="21"/>
  <c r="E79" i="21"/>
  <c r="J78" i="21"/>
  <c r="E78" i="21"/>
  <c r="J77" i="21"/>
  <c r="E77" i="21"/>
  <c r="J76" i="21"/>
  <c r="E76" i="21"/>
  <c r="J75" i="21"/>
  <c r="E75" i="21"/>
  <c r="J74" i="21"/>
  <c r="E74" i="21"/>
  <c r="J73" i="21"/>
  <c r="E73" i="21"/>
  <c r="J72" i="21"/>
  <c r="E72" i="21"/>
  <c r="J71" i="21"/>
  <c r="E71" i="21"/>
  <c r="J70" i="21"/>
  <c r="E70" i="21"/>
  <c r="J69" i="21"/>
  <c r="E69" i="21"/>
  <c r="J68" i="21"/>
  <c r="E68" i="21"/>
  <c r="J67" i="21"/>
  <c r="E67" i="21"/>
  <c r="J66" i="21"/>
  <c r="E66" i="21"/>
  <c r="J65" i="21"/>
  <c r="E65" i="21"/>
  <c r="J64" i="21"/>
  <c r="E64" i="21"/>
  <c r="J63" i="21"/>
  <c r="I116" i="21" s="1"/>
  <c r="E63" i="21"/>
  <c r="J62" i="21"/>
  <c r="E62" i="21"/>
  <c r="K45" i="21"/>
  <c r="J43" i="21"/>
  <c r="I43" i="21"/>
  <c r="E43" i="21"/>
  <c r="J42" i="21"/>
  <c r="E42" i="21"/>
  <c r="J41" i="21"/>
  <c r="E41" i="21"/>
  <c r="J40" i="21"/>
  <c r="I45" i="21" s="1"/>
  <c r="I40" i="21"/>
  <c r="E40" i="21"/>
  <c r="E39" i="21"/>
  <c r="E38" i="21"/>
  <c r="J37" i="21"/>
  <c r="E37" i="21"/>
  <c r="J36" i="21"/>
  <c r="E36" i="21"/>
  <c r="J35" i="21"/>
  <c r="E35" i="21"/>
  <c r="J34" i="21"/>
  <c r="E34" i="21"/>
  <c r="J33" i="21"/>
  <c r="E33" i="21"/>
  <c r="J32" i="21"/>
  <c r="E32" i="21"/>
  <c r="J31" i="21"/>
  <c r="E31" i="21"/>
  <c r="J30" i="21"/>
  <c r="E30" i="21"/>
  <c r="J17" i="21"/>
  <c r="H17" i="21" s="1"/>
  <c r="E15" i="21"/>
  <c r="E14" i="21"/>
  <c r="E13" i="21"/>
  <c r="E12" i="21"/>
  <c r="E11" i="21"/>
  <c r="E10" i="21"/>
  <c r="J114" i="18"/>
  <c r="E114" i="18"/>
  <c r="J113" i="18"/>
  <c r="E113" i="18"/>
  <c r="J112" i="18"/>
  <c r="E112" i="18"/>
  <c r="J111" i="18"/>
  <c r="E111" i="18"/>
  <c r="J110" i="18"/>
  <c r="E110" i="18"/>
  <c r="J109" i="18"/>
  <c r="E109" i="18"/>
  <c r="J108" i="18"/>
  <c r="E108" i="18"/>
  <c r="J107" i="18"/>
  <c r="E107" i="18"/>
  <c r="J106" i="18"/>
  <c r="E106" i="18"/>
  <c r="J105" i="18"/>
  <c r="E105" i="18"/>
  <c r="J104" i="18"/>
  <c r="E104" i="18"/>
  <c r="J103" i="18"/>
  <c r="E103" i="18"/>
  <c r="J102" i="18"/>
  <c r="E102" i="18"/>
  <c r="J101" i="18"/>
  <c r="E101" i="18"/>
  <c r="J100" i="18"/>
  <c r="E100" i="18"/>
  <c r="J99" i="18"/>
  <c r="E99" i="18"/>
  <c r="J98" i="18"/>
  <c r="E98" i="18"/>
  <c r="J97" i="18"/>
  <c r="E97" i="18"/>
  <c r="J96" i="18"/>
  <c r="E96" i="18"/>
  <c r="J95" i="18"/>
  <c r="E95" i="18"/>
  <c r="J94" i="18"/>
  <c r="E94" i="18"/>
  <c r="J93" i="18"/>
  <c r="E93" i="18"/>
  <c r="J92" i="18"/>
  <c r="E92" i="18"/>
  <c r="J91" i="18"/>
  <c r="E91" i="18"/>
  <c r="J90" i="18"/>
  <c r="E90" i="18"/>
  <c r="J89" i="18"/>
  <c r="E89" i="18"/>
  <c r="J88" i="18"/>
  <c r="E88" i="18"/>
  <c r="J87" i="18"/>
  <c r="E87" i="18"/>
  <c r="J86" i="18"/>
  <c r="E86" i="18"/>
  <c r="J85" i="18"/>
  <c r="E85" i="18"/>
  <c r="J84" i="18"/>
  <c r="E84" i="18"/>
  <c r="J83" i="18"/>
  <c r="E83" i="18"/>
  <c r="J82" i="18"/>
  <c r="E82" i="18"/>
  <c r="J81" i="18"/>
  <c r="E81" i="18"/>
  <c r="J80" i="18"/>
  <c r="E80" i="18"/>
  <c r="J79" i="18"/>
  <c r="E79" i="18"/>
  <c r="J78" i="18"/>
  <c r="E78" i="18"/>
  <c r="J77" i="18"/>
  <c r="E77" i="18"/>
  <c r="J76" i="18"/>
  <c r="E76" i="18"/>
  <c r="J75" i="18"/>
  <c r="E75" i="18"/>
  <c r="J74" i="18"/>
  <c r="E74" i="18"/>
  <c r="J73" i="18"/>
  <c r="E73" i="18"/>
  <c r="J72" i="18"/>
  <c r="E72" i="18"/>
  <c r="J71" i="18"/>
  <c r="E71" i="18"/>
  <c r="J70" i="18"/>
  <c r="E70" i="18"/>
  <c r="J69" i="18"/>
  <c r="E69" i="18"/>
  <c r="J68" i="18"/>
  <c r="E68" i="18"/>
  <c r="J67" i="18"/>
  <c r="E67" i="18"/>
  <c r="J66" i="18"/>
  <c r="E66" i="18"/>
  <c r="J65" i="18"/>
  <c r="E65" i="18"/>
  <c r="J64" i="18"/>
  <c r="E64" i="18"/>
  <c r="J63" i="18"/>
  <c r="E63" i="18"/>
  <c r="J62" i="18"/>
  <c r="E62" i="18"/>
  <c r="K45" i="18"/>
  <c r="I43" i="18"/>
  <c r="J43" i="18" s="1"/>
  <c r="E43" i="18"/>
  <c r="J42" i="18"/>
  <c r="E42" i="18"/>
  <c r="J41" i="18"/>
  <c r="E41" i="18"/>
  <c r="I40" i="18"/>
  <c r="J40" i="18" s="1"/>
  <c r="E40" i="18"/>
  <c r="E39" i="18"/>
  <c r="E38" i="18"/>
  <c r="J37" i="18"/>
  <c r="E37" i="18"/>
  <c r="J36" i="18"/>
  <c r="E36" i="18"/>
  <c r="J35" i="18"/>
  <c r="E35" i="18"/>
  <c r="J34" i="18"/>
  <c r="E34" i="18"/>
  <c r="J33" i="18"/>
  <c r="E33" i="18"/>
  <c r="J32" i="18"/>
  <c r="E32" i="18"/>
  <c r="J31" i="18"/>
  <c r="E31" i="18"/>
  <c r="J30" i="18"/>
  <c r="E30" i="18"/>
  <c r="J17" i="18"/>
  <c r="H17" i="18"/>
  <c r="E15" i="18"/>
  <c r="E14" i="18"/>
  <c r="E13" i="18"/>
  <c r="E12" i="18"/>
  <c r="E11" i="18"/>
  <c r="E10" i="18"/>
  <c r="B17" i="16"/>
  <c r="I45" i="23" l="1"/>
  <c r="I45" i="18"/>
  <c r="I116" i="18"/>
  <c r="I116" i="22"/>
  <c r="I45" i="22"/>
</calcChain>
</file>

<file path=xl/sharedStrings.xml><?xml version="1.0" encoding="utf-8"?>
<sst xmlns="http://schemas.openxmlformats.org/spreadsheetml/2006/main" count="937" uniqueCount="150">
  <si>
    <t>大分類</t>
    <rPh sb="0" eb="1">
      <t>ダイ</t>
    </rPh>
    <rPh sb="1" eb="3">
      <t>ブンルイ</t>
    </rPh>
    <phoneticPr fontId="1"/>
  </si>
  <si>
    <t>質問事項</t>
    <rPh sb="0" eb="2">
      <t>シツモン</t>
    </rPh>
    <rPh sb="2" eb="4">
      <t>ジコウ</t>
    </rPh>
    <phoneticPr fontId="1"/>
  </si>
  <si>
    <t>通番</t>
    <rPh sb="0" eb="1">
      <t>ツウ</t>
    </rPh>
    <rPh sb="1" eb="2">
      <t>バン</t>
    </rPh>
    <phoneticPr fontId="1"/>
  </si>
  <si>
    <t>記入欄</t>
    <rPh sb="0" eb="2">
      <t>キニュウ</t>
    </rPh>
    <rPh sb="2" eb="3">
      <t>ラン</t>
    </rPh>
    <phoneticPr fontId="1"/>
  </si>
  <si>
    <t>ブラウザ関連</t>
    <rPh sb="4" eb="6">
      <t>カンレン</t>
    </rPh>
    <phoneticPr fontId="1"/>
  </si>
  <si>
    <t>中分類</t>
    <rPh sb="0" eb="1">
      <t>チュウ</t>
    </rPh>
    <rPh sb="1" eb="3">
      <t>ブンルイ</t>
    </rPh>
    <phoneticPr fontId="1"/>
  </si>
  <si>
    <t>1業務あたりの作業時間(着手してから完了するまで)</t>
    <rPh sb="1" eb="3">
      <t>ギョウム</t>
    </rPh>
    <rPh sb="7" eb="9">
      <t>サギョウ</t>
    </rPh>
    <rPh sb="9" eb="11">
      <t>ジカン</t>
    </rPh>
    <rPh sb="12" eb="14">
      <t>チャクシュ</t>
    </rPh>
    <rPh sb="18" eb="20">
      <t>カンリョウ</t>
    </rPh>
    <phoneticPr fontId="1"/>
  </si>
  <si>
    <t>業務サイクル頻度に関わる観点</t>
    <rPh sb="0" eb="2">
      <t>ギョウム</t>
    </rPh>
    <rPh sb="6" eb="8">
      <t>ヒンド</t>
    </rPh>
    <rPh sb="9" eb="10">
      <t>カカ</t>
    </rPh>
    <rPh sb="12" eb="14">
      <t>カンテン</t>
    </rPh>
    <phoneticPr fontId="1"/>
  </si>
  <si>
    <t>作業頻度</t>
    <rPh sb="0" eb="2">
      <t>サギョウ</t>
    </rPh>
    <rPh sb="2" eb="4">
      <t>ヒンド</t>
    </rPh>
    <phoneticPr fontId="1"/>
  </si>
  <si>
    <t>作業時間</t>
    <rPh sb="0" eb="2">
      <t>サギョウ</t>
    </rPh>
    <rPh sb="2" eb="4">
      <t>ジカン</t>
    </rPh>
    <phoneticPr fontId="1"/>
  </si>
  <si>
    <t>作業量の変動</t>
    <rPh sb="0" eb="2">
      <t>サギョウ</t>
    </rPh>
    <rPh sb="2" eb="3">
      <t>リョウ</t>
    </rPh>
    <rPh sb="4" eb="6">
      <t>ヘンドウ</t>
    </rPh>
    <phoneticPr fontId="1"/>
  </si>
  <si>
    <t>作業工数/作業量に関わる観点
(1回あたりの作業時間)</t>
    <rPh sb="0" eb="2">
      <t>サギョウ</t>
    </rPh>
    <rPh sb="2" eb="4">
      <t>コウスウ</t>
    </rPh>
    <rPh sb="5" eb="7">
      <t>サギョウ</t>
    </rPh>
    <rPh sb="7" eb="8">
      <t>リョウ</t>
    </rPh>
    <rPh sb="9" eb="10">
      <t>カカ</t>
    </rPh>
    <rPh sb="12" eb="14">
      <t>カンテン</t>
    </rPh>
    <rPh sb="17" eb="18">
      <t>カイ</t>
    </rPh>
    <rPh sb="22" eb="24">
      <t>サギョウ</t>
    </rPh>
    <rPh sb="24" eb="26">
      <t>ジカン</t>
    </rPh>
    <phoneticPr fontId="1"/>
  </si>
  <si>
    <t>重み</t>
    <rPh sb="0" eb="1">
      <t>オモ</t>
    </rPh>
    <phoneticPr fontId="1"/>
  </si>
  <si>
    <t>-</t>
    <phoneticPr fontId="1"/>
  </si>
  <si>
    <t>Microsoft Office
Excel</t>
    <phoneticPr fontId="1"/>
  </si>
  <si>
    <t>SAP</t>
    <phoneticPr fontId="1"/>
  </si>
  <si>
    <t>Microsoft Office
Word</t>
    <phoneticPr fontId="1"/>
  </si>
  <si>
    <t>Microsoft Office
Power Point</t>
    <phoneticPr fontId="1"/>
  </si>
  <si>
    <t>Microsoft Office
Outlook</t>
    <phoneticPr fontId="1"/>
  </si>
  <si>
    <t>PDF</t>
    <phoneticPr fontId="1"/>
  </si>
  <si>
    <t>Microsoft Office
Access</t>
    <phoneticPr fontId="1"/>
  </si>
  <si>
    <t>合計</t>
    <rPh sb="0" eb="2">
      <t>ゴウケイ</t>
    </rPh>
    <phoneticPr fontId="1"/>
  </si>
  <si>
    <t>備考</t>
    <rPh sb="0" eb="2">
      <t>ビコウ</t>
    </rPh>
    <phoneticPr fontId="1"/>
  </si>
  <si>
    <t>ヒューマンエラーが問題になっている作業である</t>
    <rPh sb="17" eb="19">
      <t>サギョウ</t>
    </rPh>
    <phoneticPr fontId="1"/>
  </si>
  <si>
    <t>日次で実施する作業である</t>
    <rPh sb="0" eb="2">
      <t>ニチジ</t>
    </rPh>
    <rPh sb="3" eb="5">
      <t>ジッシ</t>
    </rPh>
    <rPh sb="7" eb="9">
      <t>サギョウ</t>
    </rPh>
    <phoneticPr fontId="1"/>
  </si>
  <si>
    <t>週次で実施する作業である</t>
    <rPh sb="0" eb="1">
      <t>シュウ</t>
    </rPh>
    <rPh sb="1" eb="2">
      <t>ジ</t>
    </rPh>
    <rPh sb="3" eb="5">
      <t>ジッシ</t>
    </rPh>
    <rPh sb="7" eb="9">
      <t>サギョウ</t>
    </rPh>
    <phoneticPr fontId="1"/>
  </si>
  <si>
    <t>月次で実施する作業である</t>
    <rPh sb="0" eb="2">
      <t>ゲツジ</t>
    </rPh>
    <rPh sb="3" eb="5">
      <t>ジッシ</t>
    </rPh>
    <rPh sb="7" eb="9">
      <t>サギョウ</t>
    </rPh>
    <phoneticPr fontId="1"/>
  </si>
  <si>
    <t>不定期に実施する作業である</t>
    <rPh sb="0" eb="3">
      <t>フテイキ</t>
    </rPh>
    <rPh sb="4" eb="6">
      <t>ジッシ</t>
    </rPh>
    <rPh sb="8" eb="10">
      <t>サギョウ</t>
    </rPh>
    <phoneticPr fontId="1"/>
  </si>
  <si>
    <t>繰り返し操作が多い作業である
(例)特定フォルダに格納されているファイルの数だけ同じ処理を繰り返す</t>
    <rPh sb="0" eb="1">
      <t>ク</t>
    </rPh>
    <rPh sb="2" eb="3">
      <t>カエ</t>
    </rPh>
    <rPh sb="4" eb="6">
      <t>ソウサ</t>
    </rPh>
    <rPh sb="7" eb="8">
      <t>オオ</t>
    </rPh>
    <rPh sb="9" eb="11">
      <t>サギョウ</t>
    </rPh>
    <rPh sb="16" eb="17">
      <t>レイ</t>
    </rPh>
    <rPh sb="18" eb="20">
      <t>トクテイ</t>
    </rPh>
    <rPh sb="25" eb="27">
      <t>カクノウ</t>
    </rPh>
    <phoneticPr fontId="1"/>
  </si>
  <si>
    <t>最大作業時間(着手してから完了するまで)</t>
    <rPh sb="0" eb="2">
      <t>サイダイ</t>
    </rPh>
    <phoneticPr fontId="1"/>
  </si>
  <si>
    <t>最小作業時間(着手してから完了するまで)</t>
    <rPh sb="0" eb="2">
      <t>サイショウ</t>
    </rPh>
    <rPh sb="2" eb="4">
      <t>サギョウ</t>
    </rPh>
    <phoneticPr fontId="1"/>
  </si>
  <si>
    <t>作業の特徴に関わる観点</t>
    <rPh sb="0" eb="2">
      <t>サギョウ</t>
    </rPh>
    <rPh sb="3" eb="5">
      <t>トクチョウ</t>
    </rPh>
    <rPh sb="6" eb="7">
      <t>カカ</t>
    </rPh>
    <rPh sb="9" eb="11">
      <t>カンテン</t>
    </rPh>
    <phoneticPr fontId="1"/>
  </si>
  <si>
    <t>単調な作業である(ひたすらボタンを押す、など人が考える必要のない作業)</t>
    <rPh sb="0" eb="2">
      <t>タンチョウ</t>
    </rPh>
    <rPh sb="3" eb="5">
      <t>サギョウ</t>
    </rPh>
    <rPh sb="17" eb="18">
      <t>オ</t>
    </rPh>
    <rPh sb="22" eb="23">
      <t>ヒト</t>
    </rPh>
    <rPh sb="24" eb="25">
      <t>カンガ</t>
    </rPh>
    <rPh sb="27" eb="29">
      <t>ヒツヨウ</t>
    </rPh>
    <rPh sb="32" eb="34">
      <t>サギョウ</t>
    </rPh>
    <phoneticPr fontId="1"/>
  </si>
  <si>
    <t>それ以上</t>
    <rPh sb="2" eb="4">
      <t>イジョウ</t>
    </rPh>
    <phoneticPr fontId="1"/>
  </si>
  <si>
    <t>文字データになっているが、見た目のとおりに文字を選択、取得することができない</t>
    <rPh sb="0" eb="2">
      <t>モジ</t>
    </rPh>
    <rPh sb="13" eb="14">
      <t>ミ</t>
    </rPh>
    <rPh sb="15" eb="16">
      <t>メ</t>
    </rPh>
    <rPh sb="21" eb="23">
      <t>モジ</t>
    </rPh>
    <rPh sb="24" eb="26">
      <t>センタク</t>
    </rPh>
    <rPh sb="27" eb="29">
      <t>シュトク</t>
    </rPh>
    <phoneticPr fontId="1"/>
  </si>
  <si>
    <t>その他アプリケーション</t>
    <rPh sb="2" eb="3">
      <t>タ</t>
    </rPh>
    <phoneticPr fontId="1"/>
  </si>
  <si>
    <t>月間の作業時間(合計)</t>
    <rPh sb="0" eb="2">
      <t>ゲッカン</t>
    </rPh>
    <rPh sb="3" eb="5">
      <t>サギョウ</t>
    </rPh>
    <rPh sb="5" eb="7">
      <t>ジカン</t>
    </rPh>
    <rPh sb="8" eb="10">
      <t>ゴウケイ</t>
    </rPh>
    <phoneticPr fontId="1"/>
  </si>
  <si>
    <t>Excelを使用する作業である</t>
    <rPh sb="6" eb="8">
      <t>シヨウ</t>
    </rPh>
    <phoneticPr fontId="1"/>
  </si>
  <si>
    <t>Wordを使用する作業である</t>
    <rPh sb="5" eb="7">
      <t>シヨウ</t>
    </rPh>
    <phoneticPr fontId="1"/>
  </si>
  <si>
    <t>PowerPointを使用する作業である</t>
    <rPh sb="11" eb="13">
      <t>シヨウ</t>
    </rPh>
    <phoneticPr fontId="1"/>
  </si>
  <si>
    <t>Outlookを使用する作業である</t>
    <rPh sb="8" eb="10">
      <t>シヨウ</t>
    </rPh>
    <phoneticPr fontId="1"/>
  </si>
  <si>
    <t>Accessを使用する作業である</t>
    <rPh sb="7" eb="9">
      <t>シヨウ</t>
    </rPh>
    <phoneticPr fontId="1"/>
  </si>
  <si>
    <t>Notes(Lotus Notes,IBM Notes)を使用する作業である</t>
    <rPh sb="29" eb="31">
      <t>シヨウ</t>
    </rPh>
    <phoneticPr fontId="1"/>
  </si>
  <si>
    <t>SAPを使用する作業である</t>
    <rPh sb="4" eb="6">
      <t>シヨウ</t>
    </rPh>
    <phoneticPr fontId="1"/>
  </si>
  <si>
    <t>上記以外のアプリケーションを使用する作業である</t>
    <rPh sb="0" eb="2">
      <t>ジョウキ</t>
    </rPh>
    <rPh sb="2" eb="4">
      <t>イガイ</t>
    </rPh>
    <rPh sb="14" eb="16">
      <t>シヨウ</t>
    </rPh>
    <phoneticPr fontId="1"/>
  </si>
  <si>
    <t>PDFを使用する作業である</t>
    <rPh sb="4" eb="6">
      <t>シヨウ</t>
    </rPh>
    <rPh sb="8" eb="10">
      <t>サギョウ</t>
    </rPh>
    <phoneticPr fontId="1"/>
  </si>
  <si>
    <t>年次で実施する作業である</t>
    <rPh sb="0" eb="2">
      <t>ネンジ</t>
    </rPh>
    <rPh sb="3" eb="5">
      <t>ジッシ</t>
    </rPh>
    <rPh sb="7" eb="9">
      <t>サギョウ</t>
    </rPh>
    <phoneticPr fontId="1"/>
  </si>
  <si>
    <t>(不定期の場合)年間の作業実施回数</t>
    <rPh sb="1" eb="4">
      <t>フテイキ</t>
    </rPh>
    <rPh sb="5" eb="7">
      <t>バアイ</t>
    </rPh>
    <rPh sb="8" eb="10">
      <t>ネンカン</t>
    </rPh>
    <rPh sb="11" eb="13">
      <t>サギョウ</t>
    </rPh>
    <rPh sb="13" eb="15">
      <t>ジッシ</t>
    </rPh>
    <rPh sb="15" eb="17">
      <t>カイスウ</t>
    </rPh>
    <phoneticPr fontId="1"/>
  </si>
  <si>
    <t>紙媒体をインプットとしたデータ入力操作を行う作業である</t>
    <rPh sb="0" eb="1">
      <t>カミ</t>
    </rPh>
    <rPh sb="1" eb="3">
      <t>バイタイ</t>
    </rPh>
    <rPh sb="15" eb="17">
      <t>ニュウリョク</t>
    </rPh>
    <rPh sb="17" eb="19">
      <t>ソウサ</t>
    </rPh>
    <rPh sb="20" eb="21">
      <t>オコナ</t>
    </rPh>
    <rPh sb="22" eb="24">
      <t>サギョウ</t>
    </rPh>
    <phoneticPr fontId="1"/>
  </si>
  <si>
    <t>スキャンデータをインプットとしたデータ入力操作を行う作業である</t>
    <rPh sb="19" eb="21">
      <t>ニュウリョク</t>
    </rPh>
    <rPh sb="21" eb="23">
      <t>ソウサ</t>
    </rPh>
    <rPh sb="24" eb="25">
      <t>オコナ</t>
    </rPh>
    <rPh sb="26" eb="28">
      <t>サギョウ</t>
    </rPh>
    <phoneticPr fontId="1"/>
  </si>
  <si>
    <t>人の判断を多く必要とする作業である</t>
    <rPh sb="0" eb="1">
      <t>ヒト</t>
    </rPh>
    <rPh sb="2" eb="4">
      <t>ハンダン</t>
    </rPh>
    <rPh sb="5" eb="6">
      <t>オオ</t>
    </rPh>
    <rPh sb="7" eb="9">
      <t>ヒツヨウ</t>
    </rPh>
    <rPh sb="12" eb="14">
      <t>サギョウ</t>
    </rPh>
    <phoneticPr fontId="1"/>
  </si>
  <si>
    <t>OCR等を利用して文字データを取得できる状態になれば対応可能です</t>
    <rPh sb="3" eb="4">
      <t>トウ</t>
    </rPh>
    <rPh sb="5" eb="7">
      <t>リヨウ</t>
    </rPh>
    <rPh sb="9" eb="11">
      <t>モジ</t>
    </rPh>
    <rPh sb="15" eb="17">
      <t>シュトク</t>
    </rPh>
    <rPh sb="20" eb="22">
      <t>ジョウタイ</t>
    </rPh>
    <rPh sb="26" eb="28">
      <t>タイオウ</t>
    </rPh>
    <rPh sb="28" eb="30">
      <t>カノウ</t>
    </rPh>
    <phoneticPr fontId="1"/>
  </si>
  <si>
    <t>シナリオ実行効率は低下しますが、シナリオを一時停止する処理を入れることは可能です</t>
    <rPh sb="4" eb="6">
      <t>ジッコウ</t>
    </rPh>
    <rPh sb="6" eb="8">
      <t>コウリツ</t>
    </rPh>
    <rPh sb="9" eb="11">
      <t>テイカ</t>
    </rPh>
    <rPh sb="21" eb="23">
      <t>イチジ</t>
    </rPh>
    <rPh sb="23" eb="25">
      <t>テイシ</t>
    </rPh>
    <rPh sb="27" eb="29">
      <t>ショリ</t>
    </rPh>
    <rPh sb="30" eb="31">
      <t>イ</t>
    </rPh>
    <rPh sb="36" eb="38">
      <t>カノウ</t>
    </rPh>
    <phoneticPr fontId="1"/>
  </si>
  <si>
    <t>マウス操作のみしか対応していない操作を行う作業である
(キーボード操作によるショートカット操作、カーソル移動等が不可能である)</t>
    <rPh sb="3" eb="5">
      <t>ソウサ</t>
    </rPh>
    <rPh sb="9" eb="11">
      <t>タイオウ</t>
    </rPh>
    <rPh sb="16" eb="18">
      <t>ソウサ</t>
    </rPh>
    <rPh sb="19" eb="20">
      <t>オコナ</t>
    </rPh>
    <rPh sb="21" eb="23">
      <t>サギョウ</t>
    </rPh>
    <rPh sb="33" eb="35">
      <t>ソウサ</t>
    </rPh>
    <rPh sb="45" eb="47">
      <t>ソウサ</t>
    </rPh>
    <rPh sb="52" eb="54">
      <t>イドウ</t>
    </rPh>
    <rPh sb="54" eb="55">
      <t>トウ</t>
    </rPh>
    <rPh sb="56" eb="59">
      <t>フカノウ</t>
    </rPh>
    <phoneticPr fontId="1"/>
  </si>
  <si>
    <t>規則性がない操作を行う作業である。</t>
    <rPh sb="0" eb="3">
      <t>キソクセイ</t>
    </rPh>
    <rPh sb="6" eb="8">
      <t>ソウサ</t>
    </rPh>
    <rPh sb="9" eb="10">
      <t>オコナ</t>
    </rPh>
    <rPh sb="11" eb="13">
      <t>サギョウ</t>
    </rPh>
    <phoneticPr fontId="1"/>
  </si>
  <si>
    <t>入力処理を行う作業である</t>
    <rPh sb="0" eb="2">
      <t>ニュウリョク</t>
    </rPh>
    <rPh sb="2" eb="4">
      <t>ショリ</t>
    </rPh>
    <rPh sb="5" eb="6">
      <t>オコナ</t>
    </rPh>
    <rPh sb="7" eb="9">
      <t>サギョウ</t>
    </rPh>
    <phoneticPr fontId="1"/>
  </si>
  <si>
    <t>抽出処理を行う作業である</t>
    <rPh sb="0" eb="2">
      <t>チュウシュツ</t>
    </rPh>
    <rPh sb="2" eb="4">
      <t>ショリ</t>
    </rPh>
    <rPh sb="5" eb="6">
      <t>オコナ</t>
    </rPh>
    <rPh sb="7" eb="9">
      <t>サギョウ</t>
    </rPh>
    <phoneticPr fontId="1"/>
  </si>
  <si>
    <t>例として、以下のものが挙げられます
・検索結果などから必要な文字を取得するといった一連の操作
・ウェブサイト上から必要な文字を取得する一連の操作</t>
    <rPh sb="0" eb="1">
      <t>レイ</t>
    </rPh>
    <rPh sb="5" eb="7">
      <t>イカ</t>
    </rPh>
    <rPh sb="11" eb="12">
      <t>ア</t>
    </rPh>
    <rPh sb="19" eb="21">
      <t>ケンサク</t>
    </rPh>
    <rPh sb="21" eb="23">
      <t>ケッカ</t>
    </rPh>
    <rPh sb="27" eb="29">
      <t>ヒツヨウ</t>
    </rPh>
    <rPh sb="30" eb="32">
      <t>モジ</t>
    </rPh>
    <rPh sb="33" eb="35">
      <t>シュトク</t>
    </rPh>
    <rPh sb="41" eb="43">
      <t>イチレン</t>
    </rPh>
    <rPh sb="44" eb="46">
      <t>ソウサ</t>
    </rPh>
    <rPh sb="54" eb="55">
      <t>ジョウ</t>
    </rPh>
    <rPh sb="57" eb="59">
      <t>ヒツヨウ</t>
    </rPh>
    <rPh sb="60" eb="62">
      <t>モジ</t>
    </rPh>
    <rPh sb="63" eb="65">
      <t>シュトク</t>
    </rPh>
    <rPh sb="67" eb="69">
      <t>イチレン</t>
    </rPh>
    <rPh sb="70" eb="72">
      <t>ソウサ</t>
    </rPh>
    <phoneticPr fontId="1"/>
  </si>
  <si>
    <t>印刷処理を行う作業である</t>
    <rPh sb="0" eb="2">
      <t>インサツ</t>
    </rPh>
    <rPh sb="2" eb="4">
      <t>ショリ</t>
    </rPh>
    <rPh sb="5" eb="6">
      <t>オコナ</t>
    </rPh>
    <rPh sb="7" eb="9">
      <t>サギョウ</t>
    </rPh>
    <phoneticPr fontId="1"/>
  </si>
  <si>
    <t>例として、以下のものが挙げられます
・印刷設定画面を開き、適切な設定をした後、印刷を行う</t>
    <rPh sb="0" eb="1">
      <t>レイ</t>
    </rPh>
    <rPh sb="5" eb="7">
      <t>イカ</t>
    </rPh>
    <rPh sb="11" eb="12">
      <t>ア</t>
    </rPh>
    <rPh sb="19" eb="21">
      <t>インサツ</t>
    </rPh>
    <rPh sb="21" eb="23">
      <t>セッテイ</t>
    </rPh>
    <rPh sb="23" eb="25">
      <t>ガメン</t>
    </rPh>
    <rPh sb="26" eb="27">
      <t>ヒラ</t>
    </rPh>
    <rPh sb="29" eb="31">
      <t>テキセツ</t>
    </rPh>
    <rPh sb="32" eb="34">
      <t>セッテイ</t>
    </rPh>
    <rPh sb="37" eb="38">
      <t>ノチ</t>
    </rPh>
    <rPh sb="39" eb="41">
      <t>インサツ</t>
    </rPh>
    <rPh sb="42" eb="43">
      <t>オコナ</t>
    </rPh>
    <phoneticPr fontId="1"/>
  </si>
  <si>
    <t>以下のような操作が挙げられます
・入力欄に文字を入力し、送信ボタンを押すといった一連の操作
・キーワードを入力し、検索ボタンを押下するといった一連の操作</t>
    <rPh sb="0" eb="2">
      <t>イカ</t>
    </rPh>
    <rPh sb="6" eb="8">
      <t>ソウサ</t>
    </rPh>
    <rPh sb="9" eb="10">
      <t>ア</t>
    </rPh>
    <rPh sb="17" eb="19">
      <t>ニュウリョク</t>
    </rPh>
    <rPh sb="19" eb="20">
      <t>ラン</t>
    </rPh>
    <rPh sb="21" eb="23">
      <t>モジ</t>
    </rPh>
    <rPh sb="24" eb="26">
      <t>ニュウリョク</t>
    </rPh>
    <rPh sb="28" eb="30">
      <t>ソウシン</t>
    </rPh>
    <rPh sb="34" eb="35">
      <t>オ</t>
    </rPh>
    <rPh sb="40" eb="42">
      <t>イチレン</t>
    </rPh>
    <rPh sb="43" eb="45">
      <t>ソウサ</t>
    </rPh>
    <phoneticPr fontId="1"/>
  </si>
  <si>
    <t>データ比較処理を行う作業である</t>
    <rPh sb="3" eb="5">
      <t>ヒカク</t>
    </rPh>
    <rPh sb="5" eb="7">
      <t>ショリ</t>
    </rPh>
    <rPh sb="8" eb="9">
      <t>オコナ</t>
    </rPh>
    <rPh sb="10" eb="12">
      <t>サギョウ</t>
    </rPh>
    <phoneticPr fontId="1"/>
  </si>
  <si>
    <t>例として、以下のものが挙げられます
・複数のWebサイト等から取得した文字が等しいか確認する</t>
    <rPh sb="0" eb="1">
      <t>レイ</t>
    </rPh>
    <rPh sb="5" eb="7">
      <t>イカ</t>
    </rPh>
    <rPh sb="11" eb="12">
      <t>ア</t>
    </rPh>
    <rPh sb="19" eb="21">
      <t>フクスウ</t>
    </rPh>
    <rPh sb="28" eb="29">
      <t>トウ</t>
    </rPh>
    <rPh sb="31" eb="33">
      <t>シュトク</t>
    </rPh>
    <rPh sb="35" eb="37">
      <t>モジ</t>
    </rPh>
    <rPh sb="38" eb="39">
      <t>ヒト</t>
    </rPh>
    <rPh sb="42" eb="44">
      <t>カクニン</t>
    </rPh>
    <phoneticPr fontId="1"/>
  </si>
  <si>
    <t>ダウンロード処理を行う作業である</t>
    <rPh sb="6" eb="8">
      <t>ショリ</t>
    </rPh>
    <rPh sb="9" eb="10">
      <t>オコナ</t>
    </rPh>
    <rPh sb="11" eb="13">
      <t>サギョウ</t>
    </rPh>
    <phoneticPr fontId="1"/>
  </si>
  <si>
    <t>ピボットテーブルを作成/使用する作業である</t>
    <rPh sb="9" eb="11">
      <t>サクセイ</t>
    </rPh>
    <rPh sb="12" eb="14">
      <t>シヨウ</t>
    </rPh>
    <rPh sb="16" eb="18">
      <t>サギョウ</t>
    </rPh>
    <phoneticPr fontId="1"/>
  </si>
  <si>
    <t>ファイルを保存する(上書き/名前をつけて)作業である</t>
    <rPh sb="5" eb="7">
      <t>ホゾン</t>
    </rPh>
    <rPh sb="10" eb="12">
      <t>ウワガ</t>
    </rPh>
    <rPh sb="14" eb="16">
      <t>ナマエ</t>
    </rPh>
    <rPh sb="21" eb="23">
      <t>サギョウ</t>
    </rPh>
    <phoneticPr fontId="1"/>
  </si>
  <si>
    <t>特定セルを検索する作業である</t>
    <rPh sb="0" eb="2">
      <t>トクテイ</t>
    </rPh>
    <rPh sb="5" eb="7">
      <t>ケンサク</t>
    </rPh>
    <rPh sb="9" eb="11">
      <t>サギョウ</t>
    </rPh>
    <phoneticPr fontId="1"/>
  </si>
  <si>
    <t>Wordの検索機能などを使用し、取得文字を一意に特定することが可能であることが条件です</t>
    <rPh sb="5" eb="7">
      <t>ケンサク</t>
    </rPh>
    <rPh sb="7" eb="9">
      <t>キノウ</t>
    </rPh>
    <rPh sb="12" eb="14">
      <t>シヨウ</t>
    </rPh>
    <phoneticPr fontId="1"/>
  </si>
  <si>
    <t>特定セルに値を設定する作業である</t>
    <rPh sb="0" eb="2">
      <t>トクテイ</t>
    </rPh>
    <rPh sb="5" eb="6">
      <t>アタイ</t>
    </rPh>
    <rPh sb="7" eb="9">
      <t>セッテイ</t>
    </rPh>
    <rPh sb="11" eb="13">
      <t>サギョウ</t>
    </rPh>
    <phoneticPr fontId="1"/>
  </si>
  <si>
    <t>特定セルから値を取得する作業である</t>
    <rPh sb="0" eb="2">
      <t>トクテイ</t>
    </rPh>
    <rPh sb="6" eb="7">
      <t>アタイ</t>
    </rPh>
    <rPh sb="8" eb="10">
      <t>シュトク</t>
    </rPh>
    <rPh sb="12" eb="14">
      <t>サギョウ</t>
    </rPh>
    <phoneticPr fontId="1"/>
  </si>
  <si>
    <t>特定の文字を取得する作業である</t>
    <rPh sb="0" eb="2">
      <t>トクテイ</t>
    </rPh>
    <rPh sb="3" eb="5">
      <t>モジ</t>
    </rPh>
    <rPh sb="6" eb="8">
      <t>シュトク</t>
    </rPh>
    <rPh sb="10" eb="12">
      <t>サギョウ</t>
    </rPh>
    <phoneticPr fontId="1"/>
  </si>
  <si>
    <t>特定の文字列を置換する作業である</t>
    <rPh sb="0" eb="2">
      <t>トクテイ</t>
    </rPh>
    <rPh sb="3" eb="6">
      <t>モジレツ</t>
    </rPh>
    <rPh sb="7" eb="9">
      <t>チカン</t>
    </rPh>
    <rPh sb="11" eb="13">
      <t>サギョウ</t>
    </rPh>
    <phoneticPr fontId="1"/>
  </si>
  <si>
    <t>既に設定されているグラフのデータを修正する作業である</t>
    <rPh sb="0" eb="1">
      <t>スデ</t>
    </rPh>
    <rPh sb="2" eb="4">
      <t>セッテイ</t>
    </rPh>
    <rPh sb="17" eb="19">
      <t>シュウセイ</t>
    </rPh>
    <rPh sb="21" eb="23">
      <t>サギョウ</t>
    </rPh>
    <phoneticPr fontId="1"/>
  </si>
  <si>
    <t>メールの本文を作成する作業である</t>
    <rPh sb="4" eb="6">
      <t>ホンブン</t>
    </rPh>
    <rPh sb="7" eb="9">
      <t>サクセイ</t>
    </rPh>
    <rPh sb="11" eb="13">
      <t>サギョウ</t>
    </rPh>
    <phoneticPr fontId="1"/>
  </si>
  <si>
    <t>メールを送信する作業である</t>
    <rPh sb="4" eb="6">
      <t>ソウシン</t>
    </rPh>
    <rPh sb="8" eb="10">
      <t>サギョウ</t>
    </rPh>
    <phoneticPr fontId="1"/>
  </si>
  <si>
    <t>特定メールを開く作業である</t>
    <rPh sb="0" eb="2">
      <t>トクテイ</t>
    </rPh>
    <rPh sb="6" eb="7">
      <t>ヒラ</t>
    </rPh>
    <rPh sb="8" eb="10">
      <t>サギョウ</t>
    </rPh>
    <phoneticPr fontId="1"/>
  </si>
  <si>
    <t>メール受信を契機に処理を行う作業である</t>
    <rPh sb="3" eb="5">
      <t>ジュシン</t>
    </rPh>
    <rPh sb="6" eb="8">
      <t>ケイキ</t>
    </rPh>
    <rPh sb="9" eb="11">
      <t>ショリ</t>
    </rPh>
    <rPh sb="12" eb="13">
      <t>オコナ</t>
    </rPh>
    <rPh sb="14" eb="16">
      <t>サギョウ</t>
    </rPh>
    <phoneticPr fontId="1"/>
  </si>
  <si>
    <t>添付ファイルを保存する作業である</t>
    <rPh sb="0" eb="2">
      <t>テンプ</t>
    </rPh>
    <rPh sb="7" eb="9">
      <t>ホゾン</t>
    </rPh>
    <rPh sb="11" eb="13">
      <t>サギョウ</t>
    </rPh>
    <phoneticPr fontId="1"/>
  </si>
  <si>
    <t>未読メールを対象とした作業である</t>
    <rPh sb="0" eb="2">
      <t>ミドク</t>
    </rPh>
    <rPh sb="6" eb="8">
      <t>タイショウ</t>
    </rPh>
    <rPh sb="11" eb="13">
      <t>サギョウ</t>
    </rPh>
    <phoneticPr fontId="1"/>
  </si>
  <si>
    <t>何かしらの規則性があるのであれば、対応することができます</t>
    <rPh sb="0" eb="1">
      <t>ナニ</t>
    </rPh>
    <rPh sb="5" eb="8">
      <t>キソクセイ</t>
    </rPh>
    <rPh sb="17" eb="19">
      <t>タイオウ</t>
    </rPh>
    <phoneticPr fontId="1"/>
  </si>
  <si>
    <t>複数のフォーマットパターンがあるExcelファイルを使用する作業である</t>
    <rPh sb="0" eb="2">
      <t>フクスウ</t>
    </rPh>
    <rPh sb="26" eb="28">
      <t>シヨウ</t>
    </rPh>
    <rPh sb="30" eb="32">
      <t>サギョウ</t>
    </rPh>
    <phoneticPr fontId="1"/>
  </si>
  <si>
    <t>フォーマットが変更する可能性があるExcelファイルを使用する作業である</t>
    <rPh sb="7" eb="9">
      <t>ヘンコウ</t>
    </rPh>
    <rPh sb="11" eb="14">
      <t>カノウセイ</t>
    </rPh>
    <rPh sb="27" eb="29">
      <t>シヨウ</t>
    </rPh>
    <rPh sb="31" eb="33">
      <t>サギョウ</t>
    </rPh>
    <phoneticPr fontId="1"/>
  </si>
  <si>
    <t>セル位置の変更に耐えうるシナリオを作成する必要があり、複雑さが増します
また、想定外の変更があった場合に動作することができません</t>
    <rPh sb="2" eb="4">
      <t>イチ</t>
    </rPh>
    <rPh sb="5" eb="7">
      <t>ヘンコウ</t>
    </rPh>
    <rPh sb="8" eb="9">
      <t>タ</t>
    </rPh>
    <rPh sb="17" eb="19">
      <t>サクセイ</t>
    </rPh>
    <rPh sb="21" eb="23">
      <t>ヒツヨウ</t>
    </rPh>
    <rPh sb="27" eb="29">
      <t>フクザツ</t>
    </rPh>
    <rPh sb="31" eb="32">
      <t>マ</t>
    </rPh>
    <rPh sb="39" eb="41">
      <t>ソウテイ</t>
    </rPh>
    <rPh sb="41" eb="42">
      <t>ガイ</t>
    </rPh>
    <rPh sb="43" eb="45">
      <t>ヘンコウ</t>
    </rPh>
    <rPh sb="49" eb="51">
      <t>バアイ</t>
    </rPh>
    <rPh sb="52" eb="54">
      <t>ドウサ</t>
    </rPh>
    <phoneticPr fontId="1"/>
  </si>
  <si>
    <t>規則性がない操作の例は、以下が挙げられます
・(Web、Excel等)で選択したい位置が不規則に変わる、また項目名などのキーワードを使用しても一意に特定することができない場合</t>
    <rPh sb="0" eb="3">
      <t>キソクセイ</t>
    </rPh>
    <rPh sb="6" eb="8">
      <t>ソウサ</t>
    </rPh>
    <rPh sb="9" eb="10">
      <t>レイ</t>
    </rPh>
    <rPh sb="12" eb="14">
      <t>イカ</t>
    </rPh>
    <rPh sb="15" eb="16">
      <t>ア</t>
    </rPh>
    <rPh sb="33" eb="34">
      <t>ナド</t>
    </rPh>
    <rPh sb="36" eb="38">
      <t>センタク</t>
    </rPh>
    <rPh sb="41" eb="43">
      <t>イチ</t>
    </rPh>
    <rPh sb="44" eb="47">
      <t>フキソク</t>
    </rPh>
    <rPh sb="48" eb="49">
      <t>カ</t>
    </rPh>
    <rPh sb="54" eb="56">
      <t>コウモク</t>
    </rPh>
    <rPh sb="56" eb="57">
      <t>メイ</t>
    </rPh>
    <rPh sb="66" eb="68">
      <t>シヨウ</t>
    </rPh>
    <rPh sb="71" eb="73">
      <t>イチイ</t>
    </rPh>
    <rPh sb="74" eb="76">
      <t>トクテイ</t>
    </rPh>
    <rPh sb="85" eb="87">
      <t>バアイ</t>
    </rPh>
    <phoneticPr fontId="1"/>
  </si>
  <si>
    <t>アップロード処理を行う作業である</t>
    <rPh sb="6" eb="8">
      <t>ショリ</t>
    </rPh>
    <rPh sb="9" eb="10">
      <t>オコナ</t>
    </rPh>
    <rPh sb="11" eb="13">
      <t>サギョウ</t>
    </rPh>
    <phoneticPr fontId="1"/>
  </si>
  <si>
    <t>例として、以下のものが挙げられます
・アップロードボタンなどを押下してから、ファイルを選択し、アップロードを完了するまでの一連の操作</t>
    <rPh sb="31" eb="33">
      <t>オウカ</t>
    </rPh>
    <rPh sb="43" eb="45">
      <t>センタク</t>
    </rPh>
    <rPh sb="54" eb="56">
      <t>カンリョウ</t>
    </rPh>
    <rPh sb="61" eb="63">
      <t>イチレン</t>
    </rPh>
    <rPh sb="64" eb="66">
      <t>ソウサ</t>
    </rPh>
    <phoneticPr fontId="1"/>
  </si>
  <si>
    <t>例として、以下のものが挙げられます
・入力欄に文字を入力し、送信ボタンを押すといった一連の操作
・キーワードを入力し、検索ボタンを押下するといった一連の操作</t>
    <rPh sb="0" eb="1">
      <t>レイ</t>
    </rPh>
    <rPh sb="5" eb="7">
      <t>イカ</t>
    </rPh>
    <rPh sb="11" eb="12">
      <t>ア</t>
    </rPh>
    <rPh sb="19" eb="21">
      <t>ニュウリョク</t>
    </rPh>
    <rPh sb="21" eb="22">
      <t>ラン</t>
    </rPh>
    <rPh sb="23" eb="25">
      <t>モジ</t>
    </rPh>
    <rPh sb="26" eb="28">
      <t>ニュウリョク</t>
    </rPh>
    <rPh sb="30" eb="32">
      <t>ソウシン</t>
    </rPh>
    <rPh sb="36" eb="37">
      <t>オ</t>
    </rPh>
    <rPh sb="42" eb="44">
      <t>イチレン</t>
    </rPh>
    <rPh sb="45" eb="47">
      <t>ソウサ</t>
    </rPh>
    <phoneticPr fontId="1"/>
  </si>
  <si>
    <t>例として、以下のものが挙げられます
・ダウンロードボタンなどを押下してから、ファイルに名前をつけて保存する一連の操作</t>
    <rPh sb="31" eb="33">
      <t>オウカ</t>
    </rPh>
    <rPh sb="43" eb="45">
      <t>ナマエ</t>
    </rPh>
    <rPh sb="49" eb="51">
      <t>ホゾン</t>
    </rPh>
    <rPh sb="53" eb="55">
      <t>イチレン</t>
    </rPh>
    <rPh sb="56" eb="58">
      <t>ソウサ</t>
    </rPh>
    <phoneticPr fontId="1"/>
  </si>
  <si>
    <t>Notes</t>
    <phoneticPr fontId="1"/>
  </si>
  <si>
    <t>例として、以下のものが挙げられます
・検索結果などから必要な文字を取得するといった一連の操作
・SAP上から必要な文字を取得する一連の操作</t>
    <rPh sb="0" eb="1">
      <t>レイ</t>
    </rPh>
    <rPh sb="5" eb="7">
      <t>イカ</t>
    </rPh>
    <rPh sb="11" eb="12">
      <t>ア</t>
    </rPh>
    <rPh sb="19" eb="21">
      <t>ケンサク</t>
    </rPh>
    <rPh sb="21" eb="23">
      <t>ケッカ</t>
    </rPh>
    <rPh sb="27" eb="29">
      <t>ヒツヨウ</t>
    </rPh>
    <rPh sb="30" eb="32">
      <t>モジ</t>
    </rPh>
    <rPh sb="33" eb="35">
      <t>シュトク</t>
    </rPh>
    <rPh sb="41" eb="43">
      <t>イチレン</t>
    </rPh>
    <rPh sb="44" eb="46">
      <t>ソウサ</t>
    </rPh>
    <rPh sb="51" eb="52">
      <t>ジョウ</t>
    </rPh>
    <rPh sb="54" eb="56">
      <t>ヒツヨウ</t>
    </rPh>
    <rPh sb="57" eb="59">
      <t>モジ</t>
    </rPh>
    <rPh sb="60" eb="62">
      <t>シュトク</t>
    </rPh>
    <rPh sb="64" eb="66">
      <t>イチレン</t>
    </rPh>
    <rPh sb="67" eb="69">
      <t>ソウサ</t>
    </rPh>
    <phoneticPr fontId="1"/>
  </si>
  <si>
    <t>例として、以下のものが挙げられます
・検索結果などから必要な文字を取得するといった一連の操作
・アプリケーション上から必要な文字を取得する一連の操作</t>
    <rPh sb="0" eb="1">
      <t>レイ</t>
    </rPh>
    <rPh sb="5" eb="7">
      <t>イカ</t>
    </rPh>
    <rPh sb="11" eb="12">
      <t>ア</t>
    </rPh>
    <rPh sb="19" eb="21">
      <t>ケンサク</t>
    </rPh>
    <rPh sb="21" eb="23">
      <t>ケッカ</t>
    </rPh>
    <rPh sb="27" eb="29">
      <t>ヒツヨウ</t>
    </rPh>
    <rPh sb="30" eb="32">
      <t>モジ</t>
    </rPh>
    <rPh sb="33" eb="35">
      <t>シュトク</t>
    </rPh>
    <rPh sb="41" eb="43">
      <t>イチレン</t>
    </rPh>
    <rPh sb="44" eb="46">
      <t>ソウサ</t>
    </rPh>
    <rPh sb="56" eb="57">
      <t>ジョウ</t>
    </rPh>
    <rPh sb="59" eb="61">
      <t>ヒツヨウ</t>
    </rPh>
    <rPh sb="62" eb="64">
      <t>モジ</t>
    </rPh>
    <rPh sb="65" eb="67">
      <t>シュトク</t>
    </rPh>
    <rPh sb="69" eb="71">
      <t>イチレン</t>
    </rPh>
    <rPh sb="72" eb="74">
      <t>ソウサ</t>
    </rPh>
    <phoneticPr fontId="1"/>
  </si>
  <si>
    <t>例として、以下のものが挙げられます
・検索結果などから必要な文字を取得するといった一連の操作
・Notes上から必要な文字を取得する一連の操作</t>
    <rPh sb="0" eb="1">
      <t>レイ</t>
    </rPh>
    <rPh sb="5" eb="7">
      <t>イカ</t>
    </rPh>
    <rPh sb="11" eb="12">
      <t>ア</t>
    </rPh>
    <rPh sb="19" eb="21">
      <t>ケンサク</t>
    </rPh>
    <rPh sb="21" eb="23">
      <t>ケッカ</t>
    </rPh>
    <rPh sb="27" eb="29">
      <t>ヒツヨウ</t>
    </rPh>
    <rPh sb="30" eb="32">
      <t>モジ</t>
    </rPh>
    <rPh sb="33" eb="35">
      <t>シュトク</t>
    </rPh>
    <rPh sb="41" eb="43">
      <t>イチレン</t>
    </rPh>
    <rPh sb="44" eb="46">
      <t>ソウサ</t>
    </rPh>
    <rPh sb="53" eb="54">
      <t>ジョウ</t>
    </rPh>
    <rPh sb="56" eb="58">
      <t>ヒツヨウ</t>
    </rPh>
    <rPh sb="59" eb="61">
      <t>モジ</t>
    </rPh>
    <rPh sb="62" eb="64">
      <t>シュトク</t>
    </rPh>
    <rPh sb="66" eb="68">
      <t>イチレン</t>
    </rPh>
    <rPh sb="69" eb="71">
      <t>ソウサ</t>
    </rPh>
    <phoneticPr fontId="1"/>
  </si>
  <si>
    <t>WinActorの制約に関わる観点</t>
    <rPh sb="9" eb="11">
      <t>セイヤク</t>
    </rPh>
    <rPh sb="12" eb="13">
      <t>カカ</t>
    </rPh>
    <rPh sb="15" eb="17">
      <t>カンテン</t>
    </rPh>
    <phoneticPr fontId="1"/>
  </si>
  <si>
    <t>WinActorの操作対象はリモートデスクトップの接続先端末であるが、
WinActor自体は接続元端末にインストールされている</t>
  </si>
  <si>
    <t>クエリ実行を行う作業である</t>
    <rPh sb="3" eb="5">
      <t>ジッコウ</t>
    </rPh>
    <rPh sb="6" eb="7">
      <t>オコナ</t>
    </rPh>
    <rPh sb="8" eb="10">
      <t>サギョウ</t>
    </rPh>
    <phoneticPr fontId="1"/>
  </si>
  <si>
    <t>例として、以下のものが挙げられます
・クエリ実行に必要なファイルのインポートから、クエリの実行ボタンを押下し、結果が表示されるまでの一連の操作です</t>
    <rPh sb="0" eb="1">
      <t>レイ</t>
    </rPh>
    <rPh sb="5" eb="7">
      <t>イカ</t>
    </rPh>
    <rPh sb="11" eb="12">
      <t>ア</t>
    </rPh>
    <rPh sb="22" eb="24">
      <t>ジッコウ</t>
    </rPh>
    <rPh sb="25" eb="27">
      <t>ヒツヨウ</t>
    </rPh>
    <rPh sb="45" eb="47">
      <t>ジッコウ</t>
    </rPh>
    <rPh sb="51" eb="53">
      <t>オウカ</t>
    </rPh>
    <rPh sb="55" eb="57">
      <t>ケッカ</t>
    </rPh>
    <rPh sb="58" eb="60">
      <t>ヒョウジ</t>
    </rPh>
    <rPh sb="66" eb="68">
      <t>イチレン</t>
    </rPh>
    <rPh sb="69" eb="71">
      <t>ソウサ</t>
    </rPh>
    <phoneticPr fontId="1"/>
  </si>
  <si>
    <t>表から値を取得する作業である</t>
    <rPh sb="0" eb="1">
      <t>ヒョウ</t>
    </rPh>
    <rPh sb="3" eb="4">
      <t>アタイ</t>
    </rPh>
    <rPh sb="5" eb="7">
      <t>シュトク</t>
    </rPh>
    <rPh sb="9" eb="11">
      <t>サギョウ</t>
    </rPh>
    <phoneticPr fontId="1"/>
  </si>
  <si>
    <t>例として、以下のものが挙げられます
・クエリ実行後、表示されたテーブルをコピーする操作</t>
    <rPh sb="0" eb="1">
      <t>レイ</t>
    </rPh>
    <rPh sb="5" eb="7">
      <t>イカ</t>
    </rPh>
    <rPh sb="11" eb="12">
      <t>ア</t>
    </rPh>
    <rPh sb="22" eb="24">
      <t>ジッコウ</t>
    </rPh>
    <rPh sb="24" eb="25">
      <t>ゴ</t>
    </rPh>
    <rPh sb="26" eb="28">
      <t>ヒョウジ</t>
    </rPh>
    <rPh sb="41" eb="43">
      <t>ソウサ</t>
    </rPh>
    <phoneticPr fontId="1"/>
  </si>
  <si>
    <t>操作対象のブラウザ画面数</t>
    <rPh sb="0" eb="2">
      <t>ソウサ</t>
    </rPh>
    <rPh sb="2" eb="4">
      <t>タイショウ</t>
    </rPh>
    <rPh sb="9" eb="11">
      <t>ガメン</t>
    </rPh>
    <rPh sb="11" eb="12">
      <t>スウ</t>
    </rPh>
    <phoneticPr fontId="1"/>
  </si>
  <si>
    <t>-</t>
    <phoneticPr fontId="1"/>
  </si>
  <si>
    <t>使用するExcelファイル数</t>
    <rPh sb="0" eb="2">
      <t>シヨウ</t>
    </rPh>
    <rPh sb="13" eb="14">
      <t>スウ</t>
    </rPh>
    <phoneticPr fontId="1"/>
  </si>
  <si>
    <t>-</t>
    <phoneticPr fontId="1"/>
  </si>
  <si>
    <t>数値で入力してください。
フォーマットが異なるファイルのみ別ファイルと判断してください。
フォーマット(入力セル位置、項目名)が同じであるが、ファイル名が異なる以下のようなファイルは、同じファイルと判断してください。
(例)
「集計表_東京都.xlsx」「集計表_北海道.xlsx」</t>
    <rPh sb="0" eb="2">
      <t>スウチ</t>
    </rPh>
    <rPh sb="3" eb="5">
      <t>ニュウリョク</t>
    </rPh>
    <rPh sb="20" eb="21">
      <t>コト</t>
    </rPh>
    <rPh sb="29" eb="30">
      <t>ベツ</t>
    </rPh>
    <rPh sb="35" eb="37">
      <t>ハンダン</t>
    </rPh>
    <rPh sb="80" eb="82">
      <t>イカ</t>
    </rPh>
    <rPh sb="92" eb="93">
      <t>オナ</t>
    </rPh>
    <rPh sb="99" eb="101">
      <t>ハンダン</t>
    </rPh>
    <rPh sb="110" eb="111">
      <t>レイ</t>
    </rPh>
    <rPh sb="114" eb="116">
      <t>シュウケイ</t>
    </rPh>
    <rPh sb="116" eb="117">
      <t>ヒョウ</t>
    </rPh>
    <rPh sb="118" eb="121">
      <t>トウキョウト</t>
    </rPh>
    <rPh sb="128" eb="130">
      <t>シュウケイ</t>
    </rPh>
    <rPh sb="130" eb="131">
      <t>ヒョウ</t>
    </rPh>
    <rPh sb="132" eb="135">
      <t>ホッカイドウ</t>
    </rPh>
    <phoneticPr fontId="1"/>
  </si>
  <si>
    <t>同じファイル名であるが、フォーマット(入力セル位置、項目名)が異なる可能性が考えられる場合、難易度が高くなります。
(例)
「集計表_東京都.xlsx」「集計表_北海道.xlsx」は同じフォーマットと言われていたが、各ファイルに存在する項目名『人口』が、
「集計表_東京都.xlsx」ではセル『A1』に、「集計表_北海道.xlsx」ではセル『A2』にある</t>
    <rPh sb="0" eb="1">
      <t>オナ</t>
    </rPh>
    <rPh sb="6" eb="7">
      <t>メイ</t>
    </rPh>
    <rPh sb="19" eb="21">
      <t>ニュウリョク</t>
    </rPh>
    <rPh sb="23" eb="25">
      <t>イチ</t>
    </rPh>
    <rPh sb="26" eb="28">
      <t>コウモク</t>
    </rPh>
    <rPh sb="28" eb="29">
      <t>メイ</t>
    </rPh>
    <rPh sb="31" eb="32">
      <t>コト</t>
    </rPh>
    <rPh sb="34" eb="37">
      <t>カノウセイ</t>
    </rPh>
    <rPh sb="38" eb="39">
      <t>カンガ</t>
    </rPh>
    <rPh sb="43" eb="45">
      <t>バアイ</t>
    </rPh>
    <rPh sb="46" eb="49">
      <t>ナンイド</t>
    </rPh>
    <rPh sb="50" eb="51">
      <t>タカ</t>
    </rPh>
    <rPh sb="59" eb="60">
      <t>レイ</t>
    </rPh>
    <rPh sb="91" eb="92">
      <t>オナ</t>
    </rPh>
    <rPh sb="100" eb="101">
      <t>イ</t>
    </rPh>
    <rPh sb="108" eb="109">
      <t>カク</t>
    </rPh>
    <rPh sb="114" eb="116">
      <t>ソンザイ</t>
    </rPh>
    <rPh sb="118" eb="120">
      <t>コウモク</t>
    </rPh>
    <rPh sb="120" eb="121">
      <t>メイ</t>
    </rPh>
    <rPh sb="122" eb="124">
      <t>ジンコウ</t>
    </rPh>
    <phoneticPr fontId="1"/>
  </si>
  <si>
    <t>フィルターを使用する作業である</t>
    <rPh sb="6" eb="8">
      <t>シヨウ</t>
    </rPh>
    <rPh sb="10" eb="12">
      <t>サギョウ</t>
    </rPh>
    <phoneticPr fontId="1"/>
  </si>
  <si>
    <t>ブラウザ操作で遷移する画面の数(不明な場合は、作業マニュアルに記載しているブラウザのキャプチャ数等)を、数値で入力してください。</t>
    <rPh sb="4" eb="6">
      <t>ソウサ</t>
    </rPh>
    <rPh sb="7" eb="9">
      <t>センイ</t>
    </rPh>
    <rPh sb="11" eb="13">
      <t>ガメン</t>
    </rPh>
    <rPh sb="14" eb="15">
      <t>カズ</t>
    </rPh>
    <rPh sb="16" eb="18">
      <t>フメイ</t>
    </rPh>
    <rPh sb="19" eb="21">
      <t>バアイ</t>
    </rPh>
    <rPh sb="23" eb="25">
      <t>サギョウ</t>
    </rPh>
    <rPh sb="31" eb="33">
      <t>キサイ</t>
    </rPh>
    <rPh sb="47" eb="48">
      <t>スウ</t>
    </rPh>
    <rPh sb="48" eb="49">
      <t>ナド</t>
    </rPh>
    <rPh sb="52" eb="54">
      <t>スウチ</t>
    </rPh>
    <rPh sb="55" eb="57">
      <t>ニュウリョク</t>
    </rPh>
    <phoneticPr fontId="1"/>
  </si>
  <si>
    <t>通番8を選択した場合は、こちらを入力してください</t>
    <rPh sb="0" eb="1">
      <t>ツウ</t>
    </rPh>
    <rPh sb="1" eb="2">
      <t>バン</t>
    </rPh>
    <rPh sb="4" eb="6">
      <t>センタク</t>
    </rPh>
    <rPh sb="8" eb="10">
      <t>バアイ</t>
    </rPh>
    <rPh sb="16" eb="18">
      <t>ニュウリョク</t>
    </rPh>
    <phoneticPr fontId="1"/>
  </si>
  <si>
    <t>作業のデジタル化に関わる観点</t>
    <rPh sb="7" eb="8">
      <t>カ</t>
    </rPh>
    <rPh sb="9" eb="10">
      <t>カカ</t>
    </rPh>
    <rPh sb="12" eb="14">
      <t>カンテン</t>
    </rPh>
    <phoneticPr fontId="1"/>
  </si>
  <si>
    <t>WinActorの適応可否を判断するためのヒアリング項目</t>
    <rPh sb="9" eb="11">
      <t>テキオウ</t>
    </rPh>
    <rPh sb="11" eb="13">
      <t>カヒ</t>
    </rPh>
    <rPh sb="14" eb="16">
      <t>ハンダン</t>
    </rPh>
    <phoneticPr fontId="1"/>
  </si>
  <si>
    <t>自動化を優先する作業を把握するためのヒアリング項目</t>
    <rPh sb="0" eb="3">
      <t>ジドウカ</t>
    </rPh>
    <rPh sb="4" eb="6">
      <t>ユウセン</t>
    </rPh>
    <rPh sb="11" eb="13">
      <t>ハアク</t>
    </rPh>
    <phoneticPr fontId="1"/>
  </si>
  <si>
    <t>作業内容の複雑さを把握するためのヒアリング項目</t>
    <rPh sb="0" eb="2">
      <t>サギョウ</t>
    </rPh>
    <rPh sb="2" eb="4">
      <t>ナイヨウ</t>
    </rPh>
    <rPh sb="5" eb="7">
      <t>フクザツ</t>
    </rPh>
    <rPh sb="9" eb="11">
      <t>ハアク</t>
    </rPh>
    <phoneticPr fontId="1"/>
  </si>
  <si>
    <t>人間の操作に関わる観点</t>
    <rPh sb="0" eb="2">
      <t>ニンゲン</t>
    </rPh>
    <rPh sb="3" eb="5">
      <t>ソウサ</t>
    </rPh>
    <rPh sb="6" eb="7">
      <t>カカワ</t>
    </rPh>
    <rPh sb="9" eb="11">
      <t>カンテン</t>
    </rPh>
    <phoneticPr fontId="1"/>
  </si>
  <si>
    <t>-</t>
    <phoneticPr fontId="1"/>
  </si>
  <si>
    <t>例として、以下が挙げられます
・Excel、PowerPoint等の図形操作</t>
    <rPh sb="0" eb="1">
      <t>レイ</t>
    </rPh>
    <rPh sb="5" eb="7">
      <t>イカ</t>
    </rPh>
    <rPh sb="8" eb="9">
      <t>ア</t>
    </rPh>
    <rPh sb="32" eb="33">
      <t>ナド</t>
    </rPh>
    <rPh sb="34" eb="36">
      <t>ズケイ</t>
    </rPh>
    <rPh sb="36" eb="38">
      <t>ソウサ</t>
    </rPh>
    <phoneticPr fontId="1"/>
  </si>
  <si>
    <t>時間[分]で記入してください。</t>
    <rPh sb="0" eb="2">
      <t>ジカン</t>
    </rPh>
    <rPh sb="3" eb="4">
      <t>フン</t>
    </rPh>
    <rPh sb="6" eb="8">
      <t>キニュウ</t>
    </rPh>
    <phoneticPr fontId="1"/>
  </si>
  <si>
    <t>計算式で算出されます。</t>
    <rPh sb="0" eb="2">
      <t>ケイサン</t>
    </rPh>
    <rPh sb="2" eb="3">
      <t>シキ</t>
    </rPh>
    <rPh sb="4" eb="6">
      <t>サンシュツ</t>
    </rPh>
    <phoneticPr fontId="1"/>
  </si>
  <si>
    <t>通番4～8は、いずれかを選択してください(○を入力)</t>
    <rPh sb="0" eb="1">
      <t>ツウ</t>
    </rPh>
    <rPh sb="1" eb="2">
      <t>バン</t>
    </rPh>
    <rPh sb="12" eb="14">
      <t>センタク</t>
    </rPh>
    <rPh sb="23" eb="25">
      <t>ニュウリョク</t>
    </rPh>
    <phoneticPr fontId="1"/>
  </si>
  <si>
    <t>通番4～8は、いずれかを選択してください(○を入力)</t>
    <rPh sb="0" eb="1">
      <t>ツウ</t>
    </rPh>
    <rPh sb="1" eb="2">
      <t>バン</t>
    </rPh>
    <rPh sb="12" eb="14">
      <t>センタク</t>
    </rPh>
    <phoneticPr fontId="1"/>
  </si>
  <si>
    <t>該当する場合は○を入力</t>
    <rPh sb="0" eb="2">
      <t>ガイトウ</t>
    </rPh>
    <rPh sb="4" eb="6">
      <t>バアイ</t>
    </rPh>
    <rPh sb="9" eb="11">
      <t>ニュウリョク</t>
    </rPh>
    <phoneticPr fontId="1"/>
  </si>
  <si>
    <t>Copyright © 2017-2018 NTT DATA CORPORATION</t>
    <phoneticPr fontId="11"/>
  </si>
  <si>
    <t>　</t>
  </si>
  <si>
    <t>顧客</t>
    <rPh sb="0" eb="2">
      <t>コキャク</t>
    </rPh>
    <phoneticPr fontId="1"/>
  </si>
  <si>
    <t>業務</t>
    <rPh sb="0" eb="2">
      <t>ギョウム</t>
    </rPh>
    <phoneticPr fontId="1"/>
  </si>
  <si>
    <t>ＸＸＸ株式会社　△△部</t>
    <rPh sb="3" eb="5">
      <t>カブシキ</t>
    </rPh>
    <rPh sb="5" eb="7">
      <t>カイシャ</t>
    </rPh>
    <rPh sb="10" eb="11">
      <t>ブ</t>
    </rPh>
    <phoneticPr fontId="12"/>
  </si>
  <si>
    <t>○○○○業務</t>
    <rPh sb="4" eb="6">
      <t>ギョウム</t>
    </rPh>
    <phoneticPr fontId="12"/>
  </si>
  <si>
    <t>作業</t>
    <rPh sb="0" eb="2">
      <t>サギョウ</t>
    </rPh>
    <phoneticPr fontId="1"/>
  </si>
  <si>
    <t>○○○○</t>
    <phoneticPr fontId="12"/>
  </si>
  <si>
    <t>WinActorを接続元端末にインストールしている状態で接続先端末を操作しようとする際、WinActorはRDP画面までしか認識できず、例えば接続先で表示されているInternet Explorerの画面を識別することが不可能です</t>
    <rPh sb="9" eb="11">
      <t>セツゾク</t>
    </rPh>
    <rPh sb="11" eb="12">
      <t>モト</t>
    </rPh>
    <rPh sb="12" eb="14">
      <t>タンマツ</t>
    </rPh>
    <rPh sb="25" eb="27">
      <t>ジョウタイ</t>
    </rPh>
    <rPh sb="28" eb="30">
      <t>セツゾク</t>
    </rPh>
    <rPh sb="30" eb="31">
      <t>サキ</t>
    </rPh>
    <rPh sb="31" eb="33">
      <t>タンマツ</t>
    </rPh>
    <rPh sb="34" eb="36">
      <t>ソウサ</t>
    </rPh>
    <rPh sb="42" eb="43">
      <t>サイ</t>
    </rPh>
    <rPh sb="56" eb="58">
      <t>ガメン</t>
    </rPh>
    <rPh sb="62" eb="64">
      <t>ニンシキ</t>
    </rPh>
    <rPh sb="68" eb="69">
      <t>タト</t>
    </rPh>
    <rPh sb="71" eb="73">
      <t>セツゾク</t>
    </rPh>
    <rPh sb="73" eb="74">
      <t>サキ</t>
    </rPh>
    <rPh sb="75" eb="77">
      <t>ヒョウジ</t>
    </rPh>
    <rPh sb="100" eb="102">
      <t>ガメン</t>
    </rPh>
    <rPh sb="103" eb="105">
      <t>シキベツ</t>
    </rPh>
    <rPh sb="110" eb="113">
      <t>フカノウ</t>
    </rPh>
    <phoneticPr fontId="1"/>
  </si>
  <si>
    <t>Internet Explorerを使用する作業である</t>
    <rPh sb="18" eb="20">
      <t>シヨウ</t>
    </rPh>
    <phoneticPr fontId="1"/>
  </si>
  <si>
    <t>Internet Explorer以外のブラウザを使用する作業である</t>
    <rPh sb="17" eb="19">
      <t>イガイ</t>
    </rPh>
    <rPh sb="25" eb="27">
      <t>シヨウ</t>
    </rPh>
    <phoneticPr fontId="1"/>
  </si>
  <si>
    <t>例として、以下のものが挙げられます
・Internet Explorer等から取得した値を、Excelの特定セルに入力する操作</t>
    <rPh sb="36" eb="37">
      <t>トウ</t>
    </rPh>
    <rPh sb="39" eb="41">
      <t>シュトク</t>
    </rPh>
    <rPh sb="43" eb="44">
      <t>アタイ</t>
    </rPh>
    <rPh sb="52" eb="54">
      <t>トクテイ</t>
    </rPh>
    <rPh sb="57" eb="59">
      <t>ニュウリョク</t>
    </rPh>
    <rPh sb="61" eb="63">
      <t>ソウサ</t>
    </rPh>
    <phoneticPr fontId="1"/>
  </si>
  <si>
    <t>例として、以下のものが挙げられます
・Internet Explorer等に値を転記するために必要な値を、Excelの特定セルから取得する操作</t>
    <rPh sb="36" eb="37">
      <t>トウ</t>
    </rPh>
    <rPh sb="38" eb="39">
      <t>アタイ</t>
    </rPh>
    <rPh sb="40" eb="42">
      <t>テンキ</t>
    </rPh>
    <rPh sb="47" eb="49">
      <t>ヒツヨウ</t>
    </rPh>
    <rPh sb="50" eb="51">
      <t>アタイ</t>
    </rPh>
    <rPh sb="59" eb="61">
      <t>トクテイ</t>
    </rPh>
    <rPh sb="65" eb="67">
      <t>シュトク</t>
    </rPh>
    <rPh sb="69" eb="71">
      <t>ソウサ</t>
    </rPh>
    <phoneticPr fontId="1"/>
  </si>
  <si>
    <r>
      <t>作業の</t>
    </r>
    <r>
      <rPr>
        <strike/>
        <sz val="14"/>
        <color theme="1"/>
        <rFont val="ＭＳ Ｐゴシック"/>
        <family val="3"/>
        <charset val="128"/>
        <scheme val="minor"/>
      </rPr>
      <t>複雑</t>
    </r>
    <r>
      <rPr>
        <sz val="14"/>
        <color theme="1"/>
        <rFont val="ＭＳ Ｐゴシック"/>
        <family val="3"/>
        <charset val="128"/>
        <scheme val="minor"/>
      </rPr>
      <t>さに関わる観点</t>
    </r>
    <rPh sb="0" eb="2">
      <t>サギョウ</t>
    </rPh>
    <rPh sb="3" eb="5">
      <t>フクザツ</t>
    </rPh>
    <rPh sb="7" eb="8">
      <t>カカ</t>
    </rPh>
    <rPh sb="10" eb="12">
      <t>カンテン</t>
    </rPh>
    <phoneticPr fontId="1"/>
  </si>
  <si>
    <t>入力は必須です。"○"もしくは"-"を選択してください。</t>
    <rPh sb="0" eb="2">
      <t>ニュウリョク</t>
    </rPh>
    <rPh sb="3" eb="5">
      <t>ヒッス</t>
    </rPh>
    <phoneticPr fontId="1"/>
  </si>
  <si>
    <r>
      <rPr>
        <sz val="14"/>
        <color rgb="FFFF0000"/>
        <rFont val="ＭＳ Ｐゴシック"/>
        <family val="3"/>
        <charset val="128"/>
        <scheme val="minor"/>
      </rPr>
      <t xml:space="preserve">入力は必須です。"○"もしくは"-"を選択してください。
</t>
    </r>
    <r>
      <rPr>
        <sz val="14"/>
        <color theme="1"/>
        <rFont val="ＭＳ Ｐゴシック"/>
        <family val="3"/>
        <charset val="128"/>
        <scheme val="minor"/>
      </rPr>
      <t>Internet Explorerでは代替できないものに限ります。(Internet Explorerでの実行でも問題ないものはInternet Explorerで行う)</t>
    </r>
    <rPh sb="48" eb="50">
      <t>ダイタイ</t>
    </rPh>
    <rPh sb="57" eb="58">
      <t>カギ</t>
    </rPh>
    <rPh sb="82" eb="84">
      <t>ジッコウ</t>
    </rPh>
    <rPh sb="86" eb="88">
      <t>モンダイ</t>
    </rPh>
    <rPh sb="111" eb="112">
      <t>オコナ</t>
    </rPh>
    <phoneticPr fontId="1"/>
  </si>
  <si>
    <t>入力は必須です。"○"もしくは"-"を選択してください。</t>
    <phoneticPr fontId="1"/>
  </si>
  <si>
    <t>作業時間の差分(最大-最小)</t>
    <rPh sb="0" eb="2">
      <t>サギョウ</t>
    </rPh>
    <rPh sb="2" eb="4">
      <t>ジカン</t>
    </rPh>
    <rPh sb="5" eb="7">
      <t>サブン</t>
    </rPh>
    <phoneticPr fontId="1"/>
  </si>
  <si>
    <t>○</t>
  </si>
  <si>
    <t>-</t>
  </si>
  <si>
    <t>【項番11】月間の作業時間</t>
    <rPh sb="1" eb="2">
      <t>コウ</t>
    </rPh>
    <rPh sb="2" eb="3">
      <t>バン</t>
    </rPh>
    <rPh sb="6" eb="8">
      <t>ゲッカン</t>
    </rPh>
    <rPh sb="9" eb="11">
      <t>サギョウ</t>
    </rPh>
    <rPh sb="11" eb="13">
      <t>ジカン</t>
    </rPh>
    <phoneticPr fontId="1"/>
  </si>
  <si>
    <t>【項番14】作業時間の差分(最大-最小)</t>
    <rPh sb="1" eb="2">
      <t>コウ</t>
    </rPh>
    <rPh sb="2" eb="3">
      <t>バン</t>
    </rPh>
    <rPh sb="6" eb="8">
      <t>サギョウ</t>
    </rPh>
    <rPh sb="8" eb="10">
      <t>ジカン</t>
    </rPh>
    <rPh sb="11" eb="12">
      <t>サ</t>
    </rPh>
    <rPh sb="12" eb="13">
      <t>ブン</t>
    </rPh>
    <rPh sb="14" eb="16">
      <t>サイダイ</t>
    </rPh>
    <rPh sb="17" eb="19">
      <t>サイショウ</t>
    </rPh>
    <phoneticPr fontId="1"/>
  </si>
  <si>
    <t>重み</t>
    <rPh sb="0" eb="1">
      <t>オモ</t>
    </rPh>
    <phoneticPr fontId="1"/>
  </si>
  <si>
    <t>分まで</t>
    <rPh sb="0" eb="1">
      <t>フン</t>
    </rPh>
    <phoneticPr fontId="1"/>
  </si>
  <si>
    <t>【通番11】月間の作業時間</t>
    <rPh sb="1" eb="2">
      <t>ツウ</t>
    </rPh>
    <rPh sb="2" eb="3">
      <t>バン</t>
    </rPh>
    <rPh sb="6" eb="8">
      <t>ゲッカン</t>
    </rPh>
    <rPh sb="9" eb="11">
      <t>サギョウ</t>
    </rPh>
    <rPh sb="11" eb="13">
      <t>ジカン</t>
    </rPh>
    <phoneticPr fontId="1"/>
  </si>
  <si>
    <r>
      <t>ブラウザ操作で遷移する画面の数(不明な場合は、作業マニュアルに記載しているブラウザのキャプチャ数等)を、</t>
    </r>
    <r>
      <rPr>
        <sz val="14"/>
        <color rgb="FFFF0000"/>
        <rFont val="ＭＳ Ｐゴシック"/>
        <family val="3"/>
        <charset val="128"/>
        <scheme val="minor"/>
      </rPr>
      <t>数値で入力してください。</t>
    </r>
    <rPh sb="4" eb="6">
      <t>ソウサ</t>
    </rPh>
    <rPh sb="7" eb="9">
      <t>センイ</t>
    </rPh>
    <rPh sb="11" eb="13">
      <t>ガメン</t>
    </rPh>
    <rPh sb="14" eb="15">
      <t>カズ</t>
    </rPh>
    <rPh sb="16" eb="18">
      <t>フメイ</t>
    </rPh>
    <rPh sb="19" eb="21">
      <t>バアイ</t>
    </rPh>
    <rPh sb="23" eb="25">
      <t>サギョウ</t>
    </rPh>
    <rPh sb="31" eb="33">
      <t>キサイ</t>
    </rPh>
    <rPh sb="47" eb="48">
      <t>スウ</t>
    </rPh>
    <rPh sb="48" eb="49">
      <t>ナド</t>
    </rPh>
    <rPh sb="52" eb="54">
      <t>スウチ</t>
    </rPh>
    <rPh sb="55" eb="57">
      <t>ニュウリョク</t>
    </rPh>
    <phoneticPr fontId="1"/>
  </si>
  <si>
    <r>
      <rPr>
        <sz val="14"/>
        <color rgb="FFFF0000"/>
        <rFont val="ＭＳ Ｐゴシック"/>
        <family val="3"/>
        <charset val="128"/>
        <scheme val="minor"/>
      </rPr>
      <t>数値で入力してください。</t>
    </r>
    <r>
      <rPr>
        <sz val="14"/>
        <color theme="1"/>
        <rFont val="ＭＳ Ｐゴシック"/>
        <family val="3"/>
        <charset val="128"/>
        <scheme val="minor"/>
      </rPr>
      <t xml:space="preserve">
フォーマットが異なるファイルのみ別ファイルと判断してください。
フォーマット(入力セル位置、項目名)が同じであるが、ファイル名が異なる以下のようなファイルは、同じファイルと判断してください。
(例)
「集計表_東京都.xlsx」「集計表_北海道.xlsx」</t>
    </r>
    <rPh sb="0" eb="2">
      <t>スウチ</t>
    </rPh>
    <rPh sb="3" eb="5">
      <t>ニュウリョク</t>
    </rPh>
    <rPh sb="20" eb="21">
      <t>コト</t>
    </rPh>
    <rPh sb="29" eb="30">
      <t>ベツ</t>
    </rPh>
    <rPh sb="35" eb="37">
      <t>ハンダン</t>
    </rPh>
    <rPh sb="80" eb="82">
      <t>イカ</t>
    </rPh>
    <rPh sb="92" eb="93">
      <t>オナ</t>
    </rPh>
    <rPh sb="99" eb="101">
      <t>ハンダン</t>
    </rPh>
    <rPh sb="110" eb="111">
      <t>レイ</t>
    </rPh>
    <rPh sb="114" eb="116">
      <t>シュウケイ</t>
    </rPh>
    <rPh sb="116" eb="117">
      <t>ヒョウ</t>
    </rPh>
    <rPh sb="118" eb="121">
      <t>トウキョウト</t>
    </rPh>
    <rPh sb="128" eb="130">
      <t>シュウケイ</t>
    </rPh>
    <rPh sb="130" eb="131">
      <t>ヒョウ</t>
    </rPh>
    <rPh sb="132" eb="135">
      <t>ホッカイドウ</t>
    </rPh>
    <phoneticPr fontId="1"/>
  </si>
  <si>
    <t>-</t>
    <phoneticPr fontId="1"/>
  </si>
  <si>
    <r>
      <t>作業の</t>
    </r>
    <r>
      <rPr>
        <strike/>
        <sz val="11"/>
        <color theme="1"/>
        <rFont val="ＭＳ Ｐゴシック"/>
        <family val="3"/>
        <charset val="128"/>
        <scheme val="minor"/>
      </rPr>
      <t>複雑</t>
    </r>
    <r>
      <rPr>
        <sz val="11"/>
        <color theme="1"/>
        <rFont val="ＭＳ Ｐゴシック"/>
        <family val="3"/>
        <charset val="128"/>
        <scheme val="minor"/>
      </rPr>
      <t>さに関わる観点</t>
    </r>
    <rPh sb="0" eb="2">
      <t>サギョウ</t>
    </rPh>
    <rPh sb="3" eb="5">
      <t>フクザツ</t>
    </rPh>
    <rPh sb="7" eb="8">
      <t>カカ</t>
    </rPh>
    <rPh sb="10" eb="12">
      <t>カンテン</t>
    </rPh>
    <phoneticPr fontId="1"/>
  </si>
  <si>
    <r>
      <rPr>
        <sz val="11"/>
        <color rgb="FFFF0000"/>
        <rFont val="ＭＳ Ｐゴシック"/>
        <family val="3"/>
        <charset val="128"/>
        <scheme val="minor"/>
      </rPr>
      <t xml:space="preserve">入力は必須です。"○"もしくは"-"を選択してください。
</t>
    </r>
    <r>
      <rPr>
        <sz val="11"/>
        <color theme="1"/>
        <rFont val="ＭＳ Ｐゴシック"/>
        <family val="3"/>
        <charset val="128"/>
        <scheme val="minor"/>
      </rPr>
      <t>Internet Explorerでは代替できないものに限ります。(Internet Explorerでの実行でも問題ないものはInternet Explorerで行う)</t>
    </r>
    <rPh sb="48" eb="50">
      <t>ダイタイ</t>
    </rPh>
    <rPh sb="57" eb="58">
      <t>カギ</t>
    </rPh>
    <rPh sb="82" eb="84">
      <t>ジッコウ</t>
    </rPh>
    <rPh sb="86" eb="88">
      <t>モンダイ</t>
    </rPh>
    <rPh sb="111" eb="112">
      <t>オコナ</t>
    </rPh>
    <phoneticPr fontId="1"/>
  </si>
  <si>
    <t>同じファイル名であるが、フォーマット(入力セル位置、項目名)が異なる可能性が考えられる場合、難易度が高くなります。
(例)
「集計表_東京都.xlsx」「集計表_北海道.xlsx」は同じフォーマットと言われていたが、各ファイルに存在する項目名『人口』が、「集計表_東京都.xlsx」ではセル『A1』に、「集計表_北海道.xlsx」ではセル『A2』にある</t>
    <rPh sb="0" eb="1">
      <t>オナ</t>
    </rPh>
    <rPh sb="6" eb="7">
      <t>メイ</t>
    </rPh>
    <rPh sb="19" eb="21">
      <t>ニュウリョク</t>
    </rPh>
    <rPh sb="23" eb="25">
      <t>イチ</t>
    </rPh>
    <rPh sb="26" eb="28">
      <t>コウモク</t>
    </rPh>
    <rPh sb="28" eb="29">
      <t>メイ</t>
    </rPh>
    <rPh sb="31" eb="32">
      <t>コト</t>
    </rPh>
    <rPh sb="34" eb="37">
      <t>カノウセイ</t>
    </rPh>
    <rPh sb="38" eb="39">
      <t>カンガ</t>
    </rPh>
    <rPh sb="43" eb="45">
      <t>バアイ</t>
    </rPh>
    <rPh sb="46" eb="49">
      <t>ナンイド</t>
    </rPh>
    <rPh sb="50" eb="51">
      <t>タカ</t>
    </rPh>
    <rPh sb="59" eb="60">
      <t>レイ</t>
    </rPh>
    <rPh sb="91" eb="92">
      <t>オナ</t>
    </rPh>
    <rPh sb="100" eb="101">
      <t>イ</t>
    </rPh>
    <rPh sb="108" eb="109">
      <t>カク</t>
    </rPh>
    <rPh sb="114" eb="116">
      <t>ソンザイ</t>
    </rPh>
    <rPh sb="118" eb="120">
      <t>コウモク</t>
    </rPh>
    <rPh sb="120" eb="121">
      <t>メイ</t>
    </rPh>
    <rPh sb="122" eb="124">
      <t>ジンコウ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</si>
</sst>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u/>
      <sz val="18"/>
      <color theme="1"/>
      <name val="ＭＳ Ｐゴシック"/>
      <family val="2"/>
      <charset val="128"/>
      <scheme val="minor"/>
    </font>
    <font>
      <strike/>
      <sz val="14"/>
      <color theme="1"/>
      <name val="ＭＳ Ｐゴシック"/>
      <family val="3"/>
      <charset val="128"/>
      <scheme val="minor"/>
    </font>
    <font>
      <sz val="14"/>
      <color rgb="FFFF0000"/>
      <name val="ＭＳ Ｐゴシック"/>
      <family val="3"/>
      <charset val="128"/>
      <scheme val="minor"/>
    </font>
    <font>
      <b/>
      <sz val="12"/>
      <color rgb="FFFF0000"/>
      <name val="ＭＳ Ｐゴシック"/>
      <family val="3"/>
      <charset val="128"/>
      <scheme val="minor"/>
    </font>
    <font>
      <sz val="11"/>
      <name val="ＭＳ Ｐゴシック"/>
      <family val="3"/>
      <charset val="128"/>
    </font>
    <font>
      <sz val="10"/>
      <name val="ＭＳ Ｐゴシック"/>
      <family val="3"/>
      <charset val="128"/>
    </font>
    <font>
      <sz val="28"/>
      <name val="ＭＳ Ｐゴシック"/>
      <family val="3"/>
      <charset val="128"/>
    </font>
    <font>
      <sz val="6"/>
      <name val="ＭＳ Ｐゴシック"/>
      <family val="3"/>
      <charset val="128"/>
    </font>
    <font>
      <sz val="6"/>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strike/>
      <sz val="11"/>
      <color theme="1"/>
      <name val="ＭＳ Ｐゴシック"/>
      <family val="3"/>
      <charset val="128"/>
      <scheme val="minor"/>
    </font>
    <font>
      <sz val="11"/>
      <color rgb="FFFF0000"/>
      <name val="ＭＳ Ｐゴシック"/>
      <family val="3"/>
      <charset val="128"/>
      <scheme val="minor"/>
    </font>
    <font>
      <sz val="11"/>
      <color theme="1"/>
      <name val="ＭＳ Ｐゴシック"/>
      <family val="2"/>
      <scheme val="minor"/>
    </font>
  </fonts>
  <fills count="8">
    <fill>
      <patternFill patternType="none"/>
    </fill>
    <fill>
      <patternFill patternType="gray125"/>
    </fill>
    <fill>
      <patternFill patternType="solid">
        <fgColor theme="7" tint="0.59999389629810485"/>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3">
    <xf numFmtId="0" fontId="0" fillId="0" borderId="0">
      <alignment vertical="center"/>
    </xf>
    <xf numFmtId="0" fontId="8" fillId="0" borderId="0"/>
    <xf numFmtId="0" fontId="17" fillId="0" borderId="0"/>
  </cellStyleXfs>
  <cellXfs count="135">
    <xf numFmtId="0" fontId="0" fillId="0" borderId="0" xfId="0">
      <alignment vertical="center"/>
    </xf>
    <xf numFmtId="0" fontId="2" fillId="0" borderId="0" xfId="0" applyFont="1">
      <alignment vertical="center"/>
    </xf>
    <xf numFmtId="0" fontId="3" fillId="0" borderId="1" xfId="0" applyFont="1" applyFill="1" applyBorder="1">
      <alignment vertical="center"/>
    </xf>
    <xf numFmtId="0" fontId="3" fillId="0" borderId="0" xfId="0" applyFont="1" applyBorder="1" applyAlignment="1">
      <alignment horizontal="left" vertical="center"/>
    </xf>
    <xf numFmtId="0" fontId="3" fillId="0" borderId="0"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1" xfId="0" applyFont="1" applyFill="1" applyBorder="1" applyAlignment="1">
      <alignment vertical="center" wrapText="1"/>
    </xf>
    <xf numFmtId="0" fontId="4" fillId="0" borderId="0" xfId="0" applyFont="1">
      <alignment vertical="center"/>
    </xf>
    <xf numFmtId="0" fontId="3" fillId="0" borderId="1" xfId="0" applyFont="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lignment vertical="center"/>
    </xf>
    <xf numFmtId="0" fontId="6" fillId="0" borderId="1" xfId="0" applyFont="1" applyFill="1" applyBorder="1" applyAlignment="1">
      <alignment vertical="center" wrapText="1"/>
    </xf>
    <xf numFmtId="0" fontId="9" fillId="0" borderId="0" xfId="1" applyFont="1" applyFill="1"/>
    <xf numFmtId="0" fontId="8" fillId="0" borderId="0" xfId="1" applyFill="1"/>
    <xf numFmtId="0" fontId="10" fillId="0" borderId="11" xfId="1" applyFont="1" applyBorder="1" applyAlignment="1">
      <alignment horizontal="center" wrapText="1"/>
    </xf>
    <xf numFmtId="0" fontId="8" fillId="0" borderId="0" xfId="1"/>
    <xf numFmtId="0" fontId="8" fillId="0" borderId="0" xfId="1" applyFill="1" applyBorder="1"/>
    <xf numFmtId="0" fontId="3" fillId="0" borderId="1" xfId="0" applyFont="1" applyBorder="1">
      <alignment vertical="center"/>
    </xf>
    <xf numFmtId="0" fontId="3" fillId="0" borderId="4" xfId="0" applyFont="1" applyFill="1" applyBorder="1">
      <alignment vertical="center"/>
    </xf>
    <xf numFmtId="0" fontId="3" fillId="0" borderId="1" xfId="0" applyFont="1" applyBorder="1" applyAlignment="1">
      <alignment vertical="center" wrapText="1"/>
    </xf>
    <xf numFmtId="0" fontId="2" fillId="4" borderId="1" xfId="0" applyFont="1" applyFill="1" applyBorder="1">
      <alignment vertical="center"/>
    </xf>
    <xf numFmtId="0" fontId="3" fillId="0" borderId="1" xfId="0" applyFont="1" applyBorder="1" applyAlignment="1">
      <alignment vertical="center"/>
    </xf>
    <xf numFmtId="0" fontId="3" fillId="4" borderId="1" xfId="0" applyFont="1" applyFill="1" applyBorder="1">
      <alignment vertical="center"/>
    </xf>
    <xf numFmtId="0" fontId="3" fillId="3" borderId="1" xfId="0" applyFont="1" applyFill="1" applyBorder="1" applyAlignment="1">
      <alignment horizontal="center" vertical="center"/>
    </xf>
    <xf numFmtId="0" fontId="3" fillId="0" borderId="0" xfId="0" applyFont="1" applyFill="1" applyBorder="1" applyAlignment="1">
      <alignment vertical="center"/>
    </xf>
    <xf numFmtId="0" fontId="0" fillId="0" borderId="0" xfId="0" applyFill="1" applyBorder="1">
      <alignment vertical="center"/>
    </xf>
    <xf numFmtId="0" fontId="3" fillId="2" borderId="1"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Fill="1" applyBorder="1">
      <alignment vertical="center"/>
    </xf>
    <xf numFmtId="0" fontId="3" fillId="0" borderId="12" xfId="0" applyFont="1" applyBorder="1" applyAlignment="1">
      <alignment vertical="center" wrapText="1"/>
    </xf>
    <xf numFmtId="0" fontId="3" fillId="3" borderId="1" xfId="0" applyFont="1" applyFill="1" applyBorder="1" applyAlignment="1">
      <alignment vertical="center"/>
    </xf>
    <xf numFmtId="0" fontId="7" fillId="0" borderId="0" xfId="0" applyFont="1" applyFill="1" applyBorder="1" applyAlignment="1">
      <alignment vertical="center"/>
    </xf>
    <xf numFmtId="0" fontId="0" fillId="5" borderId="0" xfId="0" applyFill="1">
      <alignment vertical="center"/>
    </xf>
    <xf numFmtId="0" fontId="3" fillId="5" borderId="0" xfId="0" applyFont="1" applyFill="1" applyBorder="1" applyAlignment="1">
      <alignment vertical="center"/>
    </xf>
    <xf numFmtId="0" fontId="2" fillId="5" borderId="0" xfId="0" applyFont="1" applyFill="1">
      <alignment vertical="center"/>
    </xf>
    <xf numFmtId="0" fontId="0" fillId="6" borderId="13" xfId="0" applyFill="1" applyBorder="1">
      <alignment vertical="center"/>
    </xf>
    <xf numFmtId="0" fontId="0" fillId="6" borderId="0" xfId="0" applyFill="1" applyBorder="1">
      <alignment vertical="center"/>
    </xf>
    <xf numFmtId="0" fontId="0" fillId="6" borderId="16" xfId="0" applyFill="1" applyBorder="1">
      <alignment vertical="center"/>
    </xf>
    <xf numFmtId="0" fontId="7" fillId="2" borderId="1" xfId="0" applyFont="1" applyFill="1" applyBorder="1" applyAlignment="1">
      <alignment vertical="center"/>
    </xf>
    <xf numFmtId="0" fontId="0" fillId="0" borderId="17"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0" fillId="7" borderId="0" xfId="0" applyFill="1">
      <alignment vertical="center"/>
    </xf>
    <xf numFmtId="0" fontId="3" fillId="3" borderId="1" xfId="0" applyFont="1" applyFill="1" applyBorder="1">
      <alignment vertical="center"/>
    </xf>
    <xf numFmtId="0" fontId="3" fillId="3" borderId="1" xfId="0" applyFont="1" applyFill="1" applyBorder="1" applyAlignment="1">
      <alignment vertical="center" wrapText="1"/>
    </xf>
    <xf numFmtId="0" fontId="3" fillId="3" borderId="4" xfId="0" applyFont="1" applyFill="1" applyBorder="1">
      <alignment vertical="center"/>
    </xf>
    <xf numFmtId="0" fontId="2" fillId="3" borderId="1" xfId="0" applyFont="1" applyFill="1" applyBorder="1" applyAlignment="1">
      <alignment vertical="center" wrapText="1"/>
    </xf>
    <xf numFmtId="0" fontId="0" fillId="4" borderId="21" xfId="0" applyFill="1" applyBorder="1" applyAlignment="1">
      <alignment horizontal="center" vertical="center"/>
    </xf>
    <xf numFmtId="0" fontId="0" fillId="0" borderId="12" xfId="0" applyFill="1" applyBorder="1" applyAlignment="1">
      <alignment horizontal="right" vertical="center"/>
    </xf>
    <xf numFmtId="0" fontId="0" fillId="0" borderId="0" xfId="0" applyFill="1" applyBorder="1" applyAlignment="1">
      <alignment horizontal="right" vertical="center"/>
    </xf>
    <xf numFmtId="0" fontId="0" fillId="0" borderId="15" xfId="0" applyFill="1" applyBorder="1" applyAlignment="1">
      <alignment horizontal="right" vertical="center"/>
    </xf>
    <xf numFmtId="0" fontId="13" fillId="3" borderId="22" xfId="0" applyFont="1" applyFill="1" applyBorder="1" applyAlignment="1">
      <alignment horizontal="center" vertical="center"/>
    </xf>
    <xf numFmtId="0" fontId="13" fillId="3" borderId="23" xfId="0" applyFont="1" applyFill="1" applyBorder="1" applyAlignment="1">
      <alignment horizontal="center" vertical="center"/>
    </xf>
    <xf numFmtId="0" fontId="13" fillId="3" borderId="33" xfId="0" applyFont="1" applyFill="1" applyBorder="1" applyAlignment="1">
      <alignment horizontal="center" vertical="center"/>
    </xf>
    <xf numFmtId="0" fontId="13" fillId="3" borderId="24" xfId="0" applyFont="1" applyFill="1" applyBorder="1" applyAlignment="1">
      <alignment vertical="center"/>
    </xf>
    <xf numFmtId="0" fontId="13" fillId="0" borderId="1" xfId="0" applyFont="1" applyBorder="1" applyAlignment="1">
      <alignment horizontal="center" vertical="center"/>
    </xf>
    <xf numFmtId="0" fontId="13" fillId="0" borderId="1" xfId="0" applyFont="1" applyFill="1" applyBorder="1">
      <alignment vertical="center"/>
    </xf>
    <xf numFmtId="0" fontId="13" fillId="0" borderId="12" xfId="0" applyFont="1" applyFill="1" applyBorder="1">
      <alignment vertical="center"/>
    </xf>
    <xf numFmtId="0" fontId="13" fillId="0" borderId="7" xfId="0" applyFont="1" applyBorder="1" applyAlignment="1">
      <alignment vertical="center"/>
    </xf>
    <xf numFmtId="0" fontId="13" fillId="0" borderId="1" xfId="0" applyFont="1" applyBorder="1" applyAlignment="1">
      <alignment vertical="center" wrapText="1"/>
    </xf>
    <xf numFmtId="0" fontId="13" fillId="0" borderId="12" xfId="0" applyFont="1" applyBorder="1" applyAlignment="1">
      <alignment vertical="center" wrapText="1"/>
    </xf>
    <xf numFmtId="0" fontId="13" fillId="0" borderId="1" xfId="0" applyFont="1" applyBorder="1">
      <alignment vertical="center"/>
    </xf>
    <xf numFmtId="0" fontId="13" fillId="0" borderId="26" xfId="0" applyFont="1" applyFill="1" applyBorder="1" applyAlignment="1">
      <alignment horizontal="center" vertical="center"/>
    </xf>
    <xf numFmtId="0" fontId="13" fillId="0" borderId="28" xfId="0" applyFont="1" applyBorder="1" applyAlignment="1">
      <alignment horizontal="center" vertical="center"/>
    </xf>
    <xf numFmtId="0" fontId="13" fillId="0" borderId="28" xfId="0" applyFont="1" applyBorder="1" applyAlignment="1">
      <alignment vertical="center" wrapText="1"/>
    </xf>
    <xf numFmtId="0" fontId="13" fillId="0" borderId="34" xfId="0" applyFont="1" applyBorder="1" applyAlignment="1">
      <alignment vertical="center" wrapText="1"/>
    </xf>
    <xf numFmtId="0" fontId="13" fillId="0" borderId="8" xfId="0" applyFont="1" applyBorder="1" applyAlignment="1">
      <alignment vertical="center"/>
    </xf>
    <xf numFmtId="0" fontId="13" fillId="4" borderId="22" xfId="0" applyFont="1" applyFill="1" applyBorder="1">
      <alignment vertical="center"/>
    </xf>
    <xf numFmtId="0" fontId="13" fillId="0" borderId="24" xfId="0" applyFont="1" applyBorder="1" applyAlignment="1">
      <alignment vertical="center"/>
    </xf>
    <xf numFmtId="0" fontId="13" fillId="4" borderId="25" xfId="0" applyFont="1" applyFill="1" applyBorder="1">
      <alignment vertical="center"/>
    </xf>
    <xf numFmtId="0" fontId="13" fillId="4" borderId="26" xfId="0" applyFont="1" applyFill="1" applyBorder="1">
      <alignment vertical="center"/>
    </xf>
    <xf numFmtId="0" fontId="13" fillId="0" borderId="8" xfId="0" applyFont="1" applyBorder="1">
      <alignment vertical="center"/>
    </xf>
    <xf numFmtId="0" fontId="13" fillId="3" borderId="24"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7" xfId="0" applyFont="1" applyBorder="1" applyAlignment="1">
      <alignment horizontal="center" vertical="center"/>
    </xf>
    <xf numFmtId="0" fontId="13" fillId="0" borderId="1" xfId="0" applyFont="1" applyBorder="1" applyAlignment="1">
      <alignment horizontal="center" vertical="center" wrapText="1"/>
    </xf>
    <xf numFmtId="0" fontId="13" fillId="2" borderId="7"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8" xfId="0" applyFont="1" applyBorder="1">
      <alignment vertical="center"/>
    </xf>
    <xf numFmtId="0" fontId="13" fillId="2" borderId="8" xfId="0" applyFont="1" applyFill="1" applyBorder="1" applyAlignment="1">
      <alignment horizontal="center" vertical="center"/>
    </xf>
    <xf numFmtId="0" fontId="14" fillId="2" borderId="21" xfId="0" applyFont="1" applyFill="1" applyBorder="1" applyAlignment="1">
      <alignment vertical="center"/>
    </xf>
    <xf numFmtId="0" fontId="13" fillId="0" borderId="5" xfId="0" applyFont="1" applyBorder="1">
      <alignment vertical="center"/>
    </xf>
    <xf numFmtId="0" fontId="13" fillId="0" borderId="6" xfId="0" applyFont="1" applyBorder="1">
      <alignment vertical="center"/>
    </xf>
    <xf numFmtId="0" fontId="13" fillId="5" borderId="0" xfId="0" applyFont="1" applyFill="1">
      <alignment vertical="center"/>
    </xf>
    <xf numFmtId="0" fontId="13" fillId="0" borderId="0" xfId="0" applyFont="1">
      <alignment vertical="center"/>
    </xf>
    <xf numFmtId="0" fontId="16" fillId="0" borderId="1" xfId="0" applyFont="1" applyFill="1" applyBorder="1" applyAlignment="1">
      <alignment vertical="center" wrapText="1"/>
    </xf>
    <xf numFmtId="0" fontId="13" fillId="0" borderId="1" xfId="0" applyFont="1" applyFill="1" applyBorder="1" applyAlignment="1">
      <alignment vertical="center" wrapText="1"/>
    </xf>
    <xf numFmtId="0" fontId="13" fillId="0" borderId="4" xfId="0" applyFont="1" applyFill="1" applyBorder="1">
      <alignment vertical="center"/>
    </xf>
    <xf numFmtId="0" fontId="13" fillId="0" borderId="28" xfId="0" applyFont="1" applyFill="1" applyBorder="1">
      <alignment vertical="center"/>
    </xf>
    <xf numFmtId="0" fontId="13" fillId="0" borderId="28" xfId="0" applyFont="1" applyFill="1" applyBorder="1" applyAlignment="1">
      <alignment vertical="center" wrapText="1"/>
    </xf>
    <xf numFmtId="0" fontId="13" fillId="0" borderId="8" xfId="0" applyFont="1" applyBorder="1" applyAlignment="1">
      <alignment horizontal="center" vertical="center"/>
    </xf>
    <xf numFmtId="0" fontId="0" fillId="4" borderId="18" xfId="0"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0" borderId="9"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3" xfId="0" applyFont="1" applyBorder="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27" xfId="0" applyFont="1" applyBorder="1" applyAlignment="1">
      <alignment horizontal="center" vertical="center"/>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29"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3"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cellXfs>
  <cellStyles count="3">
    <cellStyle name="標準" xfId="0" builtinId="0"/>
    <cellStyle name="標準 2" xfId="2"/>
    <cellStyle name="標準 4" xfId="1"/>
  </cellStyles>
  <dxfs count="18">
    <dxf>
      <font>
        <color rgb="FF9C0006"/>
      </font>
      <fill>
        <patternFill>
          <bgColor rgb="FFFFC7CE"/>
        </patternFill>
      </fill>
    </dxf>
    <dxf>
      <font>
        <color rgb="FF9C0006"/>
      </font>
      <fill>
        <patternFill>
          <bgColor rgb="FFFFC7CE"/>
        </patternFill>
      </fill>
    </dxf>
    <dxf>
      <fill>
        <patternFill>
          <bgColor rgb="FFFF99CC"/>
        </patternFill>
      </fill>
    </dxf>
    <dxf>
      <font>
        <color rgb="FF9C0006"/>
      </font>
      <fill>
        <patternFill>
          <bgColor rgb="FFFFC7CE"/>
        </patternFill>
      </fill>
    </dxf>
    <dxf>
      <font>
        <color rgb="FF9C0006"/>
      </font>
      <fill>
        <patternFill>
          <bgColor rgb="FFFFC7CE"/>
        </patternFill>
      </fill>
    </dxf>
    <dxf>
      <fill>
        <patternFill>
          <bgColor rgb="FFFF99CC"/>
        </patternFill>
      </fill>
    </dxf>
    <dxf>
      <fill>
        <patternFill patternType="solid">
          <fgColor indexed="64"/>
          <bgColor rgb="FFFF99CC"/>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s>
  <tableStyles count="0" defaultTableStyle="TableStyleMedium2" defaultPivotStyle="PivotStyleLight16"/>
  <colors>
    <mruColors>
      <color rgb="FFFF7C80"/>
      <color rgb="FFFF99CC"/>
      <color rgb="FFFAC2E3"/>
      <color rgb="FFFDEADA"/>
      <color rgb="FFFF66FF"/>
      <color rgb="FFFF53AD"/>
      <color rgb="FFFF99F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chartsheet" Target="chartsheets/sheet1.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worksheet" Target="worksheets/sheet3.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ja-JP" altLang="en-US" sz="1800" b="0"/>
              <a:t>自動化作業優先度</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2538453767080059E-2"/>
          <c:y val="6.859498095656906E-2"/>
          <c:w val="0.78590210710884534"/>
          <c:h val="0.8362371495809422"/>
        </c:manualLayout>
      </c:layout>
      <c:scatterChart>
        <c:scatterStyle val="lineMarker"/>
        <c:varyColors val="0"/>
        <c:ser>
          <c:idx val="0"/>
          <c:order val="0"/>
          <c:tx>
            <c:strRef>
              <c:f>'ヒアリングシート(フォーマット)'!$B$4</c:f>
              <c:strCache>
                <c:ptCount val="1"/>
                <c:pt idx="0">
                  <c:v>作業</c:v>
                </c:pt>
              </c:strCache>
            </c:strRef>
          </c:tx>
          <c:spPr>
            <a:ln w="25400" cap="rnd">
              <a:noFill/>
              <a:round/>
            </a:ln>
            <a:effectLst/>
          </c:spPr>
          <c:marker>
            <c:symbol val="circle"/>
            <c:size val="10"/>
            <c:spPr>
              <a:solidFill>
                <a:schemeClr val="accent2"/>
              </a:solidFill>
              <a:ln w="9525">
                <a:noFill/>
              </a:ln>
              <a:effectLst/>
            </c:spPr>
          </c:marker>
          <c:dPt>
            <c:idx val="0"/>
            <c:marker>
              <c:symbol val="circle"/>
              <c:size val="10"/>
              <c:spPr>
                <a:solidFill>
                  <a:schemeClr val="accent2"/>
                </a:solidFill>
                <a:ln w="9525">
                  <a:noFill/>
                </a:ln>
                <a:effectLst/>
              </c:spPr>
            </c:marker>
            <c:bubble3D val="0"/>
          </c:dPt>
          <c:xVal>
            <c:numRef>
              <c:f>'ヒアリングシート(フォーマット)'!$I$116</c:f>
              <c:numCache>
                <c:formatCode>General</c:formatCode>
                <c:ptCount val="1"/>
                <c:pt idx="0">
                  <c:v>0</c:v>
                </c:pt>
              </c:numCache>
            </c:numRef>
          </c:xVal>
          <c:yVal>
            <c:numRef>
              <c:f>'ヒアリングシート(フォーマット)'!$I$45</c:f>
              <c:numCache>
                <c:formatCode>General</c:formatCode>
                <c:ptCount val="1"/>
                <c:pt idx="0">
                  <c:v>0</c:v>
                </c:pt>
              </c:numCache>
            </c:numRef>
          </c:yVal>
          <c:smooth val="0"/>
        </c:ser>
        <c:dLbls>
          <c:showLegendKey val="0"/>
          <c:showVal val="0"/>
          <c:showCatName val="0"/>
          <c:showSerName val="0"/>
          <c:showPercent val="0"/>
          <c:showBubbleSize val="0"/>
        </c:dLbls>
        <c:axId val="197704184"/>
        <c:axId val="197686264"/>
      </c:scatterChart>
      <c:valAx>
        <c:axId val="197704184"/>
        <c:scaling>
          <c:orientation val="minMax"/>
          <c:max val="149"/>
          <c:min val="0"/>
        </c:scaling>
        <c:delete val="0"/>
        <c:axPos val="b"/>
        <c:minorGridlines>
          <c:spPr>
            <a:ln w="9525" cap="flat" cmpd="sng" algn="ctr">
              <a:solidFill>
                <a:schemeClr val="bg1">
                  <a:lumMod val="85000"/>
                </a:schemeClr>
              </a:solidFill>
              <a:round/>
            </a:ln>
            <a:effectLst/>
          </c:spPr>
        </c:minorGridlines>
        <c:title>
          <c:tx>
            <c:rich>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ja-JP" altLang="en-US" sz="1800"/>
                  <a:t>作業の複雑さ</a:t>
                </a:r>
              </a:p>
            </c:rich>
          </c:tx>
          <c:layout/>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crossAx val="197686264"/>
        <c:crosses val="autoZero"/>
        <c:crossBetween val="midCat"/>
      </c:valAx>
      <c:valAx>
        <c:axId val="197686264"/>
        <c:scaling>
          <c:orientation val="minMax"/>
          <c:max val="16"/>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Rtl" wrap="square" anchor="ctr" anchorCtr="1"/>
              <a:lstStyle/>
              <a:p>
                <a:pPr>
                  <a:defRPr sz="1800" b="0" i="0" u="none" strike="noStrike" kern="1200" baseline="0">
                    <a:solidFill>
                      <a:schemeClr val="tx1">
                        <a:lumMod val="65000"/>
                        <a:lumOff val="35000"/>
                      </a:schemeClr>
                    </a:solidFill>
                    <a:latin typeface="+mn-lt"/>
                    <a:ea typeface="+mn-ea"/>
                    <a:cs typeface="+mn-cs"/>
                  </a:defRPr>
                </a:pPr>
                <a:r>
                  <a:rPr lang="ja-JP" altLang="en-US" sz="1800"/>
                  <a:t>作業自動化効果</a:t>
                </a:r>
              </a:p>
            </c:rich>
          </c:tx>
          <c:layout>
            <c:manualLayout>
              <c:xMode val="edge"/>
              <c:yMode val="edge"/>
              <c:x val="5.7193050398920125E-3"/>
              <c:y val="0.35313421235578002"/>
            </c:manualLayout>
          </c:layout>
          <c:overlay val="0"/>
          <c:spPr>
            <a:noFill/>
            <a:ln>
              <a:noFill/>
            </a:ln>
            <a:effectLst/>
          </c:spPr>
          <c:txPr>
            <a:bodyPr rot="0" spcFirstLastPara="1" vertOverflow="ellipsis" vert="wordArtVertRtl"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crossAx val="197704184"/>
        <c:crossesAt val="0"/>
        <c:crossBetween val="midCat"/>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ja-JP" altLang="en-US" sz="1800" b="0"/>
              <a:t>自動化作業優先度</a:t>
            </a:r>
          </a:p>
        </c:rich>
      </c:tx>
      <c:layout>
        <c:manualLayout>
          <c:xMode val="edge"/>
          <c:yMode val="edge"/>
          <c:x val="0.39381121262085605"/>
          <c:y val="1.2538175815105241E-2"/>
        </c:manualLayout>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2857797845393545"/>
          <c:y val="7.6953683660835367E-2"/>
          <c:w val="0.73974667409477302"/>
          <c:h val="0.7853359387502421"/>
        </c:manualLayout>
      </c:layout>
      <c:scatterChart>
        <c:scatterStyle val="lineMarker"/>
        <c:varyColors val="0"/>
        <c:ser>
          <c:idx val="0"/>
          <c:order val="0"/>
          <c:tx>
            <c:v>作業1</c:v>
          </c:tx>
          <c:spPr>
            <a:ln w="25400" cap="rnd">
              <a:noFill/>
              <a:round/>
            </a:ln>
            <a:effectLst/>
          </c:spPr>
          <c:marker>
            <c:symbol val="circle"/>
            <c:size val="10"/>
            <c:spPr>
              <a:solidFill>
                <a:schemeClr val="accent2"/>
              </a:solidFill>
              <a:ln w="9525">
                <a:noFill/>
              </a:ln>
              <a:effectLst/>
            </c:spPr>
          </c:marker>
          <c:xVal>
            <c:numRef>
              <c:f>'ヒアリングシート_作業1(サンプル)'!$I$116</c:f>
              <c:numCache>
                <c:formatCode>General</c:formatCode>
                <c:ptCount val="1"/>
                <c:pt idx="0">
                  <c:v>14</c:v>
                </c:pt>
              </c:numCache>
            </c:numRef>
          </c:xVal>
          <c:yVal>
            <c:numRef>
              <c:f>'ヒアリングシート_作業1(サンプル)'!$I$45</c:f>
              <c:numCache>
                <c:formatCode>General</c:formatCode>
                <c:ptCount val="1"/>
                <c:pt idx="0">
                  <c:v>11</c:v>
                </c:pt>
              </c:numCache>
            </c:numRef>
          </c:yVal>
          <c:smooth val="0"/>
        </c:ser>
        <c:ser>
          <c:idx val="1"/>
          <c:order val="1"/>
          <c:tx>
            <c:v>作業2</c:v>
          </c:tx>
          <c:spPr>
            <a:ln w="25400" cap="rnd">
              <a:noFill/>
              <a:round/>
            </a:ln>
            <a:effectLst/>
          </c:spPr>
          <c:marker>
            <c:symbol val="circle"/>
            <c:size val="10"/>
            <c:spPr>
              <a:solidFill>
                <a:srgbClr val="92D050"/>
              </a:solidFill>
              <a:ln w="9525">
                <a:noFill/>
              </a:ln>
              <a:effectLst/>
            </c:spPr>
          </c:marker>
          <c:xVal>
            <c:numRef>
              <c:f>'ヒアリングシート_作業2(サンプル)'!$I$116</c:f>
              <c:numCache>
                <c:formatCode>General</c:formatCode>
                <c:ptCount val="1"/>
                <c:pt idx="0">
                  <c:v>48</c:v>
                </c:pt>
              </c:numCache>
            </c:numRef>
          </c:xVal>
          <c:yVal>
            <c:numRef>
              <c:f>'ヒアリングシート_作業2(サンプル)'!$I$45</c:f>
              <c:numCache>
                <c:formatCode>General</c:formatCode>
                <c:ptCount val="1"/>
                <c:pt idx="0">
                  <c:v>5</c:v>
                </c:pt>
              </c:numCache>
            </c:numRef>
          </c:yVal>
          <c:smooth val="0"/>
        </c:ser>
        <c:ser>
          <c:idx val="2"/>
          <c:order val="2"/>
          <c:tx>
            <c:v>作業3</c:v>
          </c:tx>
          <c:spPr>
            <a:ln w="25400" cap="rnd">
              <a:noFill/>
              <a:round/>
            </a:ln>
            <a:effectLst/>
          </c:spPr>
          <c:marker>
            <c:symbol val="circle"/>
            <c:size val="10"/>
            <c:spPr>
              <a:solidFill>
                <a:srgbClr val="0070C0"/>
              </a:solidFill>
              <a:ln w="9525">
                <a:noFill/>
              </a:ln>
              <a:effectLst/>
            </c:spPr>
          </c:marker>
          <c:xVal>
            <c:numRef>
              <c:f>'ヒアリングシート_作業3(サンプル)'!$I$116</c:f>
              <c:numCache>
                <c:formatCode>General</c:formatCode>
                <c:ptCount val="1"/>
                <c:pt idx="0">
                  <c:v>59</c:v>
                </c:pt>
              </c:numCache>
            </c:numRef>
          </c:xVal>
          <c:yVal>
            <c:numRef>
              <c:f>'ヒアリングシート_作業3(サンプル)'!$I$45</c:f>
              <c:numCache>
                <c:formatCode>General</c:formatCode>
                <c:ptCount val="1"/>
                <c:pt idx="0">
                  <c:v>6</c:v>
                </c:pt>
              </c:numCache>
            </c:numRef>
          </c:yVal>
          <c:smooth val="0"/>
        </c:ser>
        <c:dLbls>
          <c:showLegendKey val="0"/>
          <c:showVal val="0"/>
          <c:showCatName val="0"/>
          <c:showSerName val="0"/>
          <c:showPercent val="0"/>
          <c:showBubbleSize val="0"/>
        </c:dLbls>
        <c:axId val="197164896"/>
        <c:axId val="197217392"/>
      </c:scatterChart>
      <c:valAx>
        <c:axId val="197164896"/>
        <c:scaling>
          <c:orientation val="minMax"/>
          <c:max val="149"/>
          <c:min val="0"/>
        </c:scaling>
        <c:delete val="0"/>
        <c:axPos val="b"/>
        <c:minorGridlines>
          <c:spPr>
            <a:ln w="9525" cap="flat" cmpd="sng" algn="ctr">
              <a:solidFill>
                <a:schemeClr val="bg1">
                  <a:lumMod val="85000"/>
                </a:schemeClr>
              </a:solidFill>
              <a:round/>
            </a:ln>
            <a:effectLst/>
          </c:spPr>
        </c:minorGridlines>
        <c:title>
          <c:tx>
            <c:rich>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ja-JP" altLang="en-US" sz="1800"/>
                  <a:t>作業の複雑さ</a:t>
                </a:r>
              </a:p>
            </c:rich>
          </c:tx>
          <c:layout>
            <c:manualLayout>
              <c:xMode val="edge"/>
              <c:yMode val="edge"/>
              <c:x val="0.38844346300173233"/>
              <c:y val="0.92107203921601677"/>
            </c:manualLayout>
          </c:layout>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crossAx val="197217392"/>
        <c:crosses val="autoZero"/>
        <c:crossBetween val="midCat"/>
      </c:valAx>
      <c:valAx>
        <c:axId val="197217392"/>
        <c:scaling>
          <c:orientation val="minMax"/>
          <c:max val="16"/>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Rtl" wrap="square" anchor="ctr" anchorCtr="1"/>
              <a:lstStyle/>
              <a:p>
                <a:pPr>
                  <a:defRPr sz="1800" b="0" i="0" u="none" strike="noStrike" kern="1200" baseline="0">
                    <a:solidFill>
                      <a:schemeClr val="tx1">
                        <a:lumMod val="65000"/>
                        <a:lumOff val="35000"/>
                      </a:schemeClr>
                    </a:solidFill>
                    <a:latin typeface="+mn-lt"/>
                    <a:ea typeface="+mn-ea"/>
                    <a:cs typeface="+mn-cs"/>
                  </a:defRPr>
                </a:pPr>
                <a:r>
                  <a:rPr lang="ja-JP" altLang="en-US" sz="1800"/>
                  <a:t>作業自動化効果</a:t>
                </a:r>
              </a:p>
            </c:rich>
          </c:tx>
          <c:layout>
            <c:manualLayout>
              <c:xMode val="edge"/>
              <c:yMode val="edge"/>
              <c:x val="3.7640061562587486E-2"/>
              <c:y val="0.35313433338667705"/>
            </c:manualLayout>
          </c:layout>
          <c:overlay val="0"/>
          <c:spPr>
            <a:noFill/>
            <a:ln>
              <a:noFill/>
            </a:ln>
            <a:effectLst/>
          </c:spPr>
          <c:txPr>
            <a:bodyPr rot="0" spcFirstLastPara="1" vertOverflow="ellipsis" vert="wordArtVertRtl"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crossAx val="197164896"/>
        <c:crossesAt val="0"/>
        <c:crossBetween val="midCat"/>
      </c:valAx>
      <c:spPr>
        <a:noFill/>
        <a:ln>
          <a:noFill/>
        </a:ln>
        <a:effectLst/>
      </c:spPr>
    </c:plotArea>
    <c:legend>
      <c:legendPos val="r"/>
      <c:layout>
        <c:manualLayout>
          <c:xMode val="edge"/>
          <c:yMode val="edge"/>
          <c:x val="0.89277130698406226"/>
          <c:y val="0.450880637957152"/>
          <c:w val="8.4636607507981007E-2"/>
          <c:h val="0.17123491194684826"/>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sheetViews>
    <sheetView zoomScale="85" workbookViewId="0"/>
  </sheetViews>
  <pageMargins left="0.7" right="0.7" top="0.75" bottom="0.75" header="0.3" footer="0.3"/>
  <drawing r:id="rId1"/>
</chartsheet>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28575</xdr:colOff>
      <xdr:row>0</xdr:row>
      <xdr:rowOff>28575</xdr:rowOff>
    </xdr:from>
    <xdr:ext cx="2514600" cy="418063"/>
    <xdr:sp macro="" textlink="">
      <xdr:nvSpPr>
        <xdr:cNvPr id="2" name="Text Box 5"/>
        <xdr:cNvSpPr txBox="1">
          <a:spLocks noChangeArrowheads="1"/>
        </xdr:cNvSpPr>
      </xdr:nvSpPr>
      <xdr:spPr bwMode="auto">
        <a:xfrm>
          <a:off x="28575" y="28575"/>
          <a:ext cx="2514600" cy="418063"/>
        </a:xfrm>
        <a:prstGeom prst="rect">
          <a:avLst/>
        </a:prstGeom>
        <a:solidFill>
          <a:srgbClr val="FFFFFF"/>
        </a:solidFill>
        <a:ln w="19050">
          <a:solidFill>
            <a:srgbClr val="000000"/>
          </a:solidFill>
          <a:miter lim="800000"/>
          <a:headEnd/>
          <a:tailEnd/>
        </a:ln>
      </xdr:spPr>
      <xdr:txBody>
        <a:bodyPr wrap="square" lIns="36000" tIns="8890" rIns="36000" bIns="8890" anchor="t" upright="1">
          <a:spAutoFit/>
        </a:bodyPr>
        <a:lstStyle/>
        <a:p>
          <a:pPr algn="l" rtl="0">
            <a:defRPr sz="1000"/>
          </a:pPr>
          <a:r>
            <a:rPr lang="ja-JP" altLang="en-US" sz="800" b="0" i="0" u="none" strike="noStrike" baseline="0">
              <a:solidFill>
                <a:srgbClr val="000000"/>
              </a:solidFill>
              <a:latin typeface="HGS創英角ｺﾞｼｯｸUB"/>
              <a:ea typeface="HGS創英角ｺﾞｼｯｸUB"/>
            </a:rPr>
            <a:t>会社名　　：NTTデータ</a:t>
          </a:r>
          <a:endParaRPr lang="ja-JP" altLang="en-US" sz="800" b="0" i="0" u="none" strike="noStrike" baseline="0">
            <a:solidFill>
              <a:srgbClr val="000000"/>
            </a:solidFill>
            <a:latin typeface="Times New Roman"/>
            <a:ea typeface="HGS創英角ｺﾞｼｯｸUB"/>
            <a:cs typeface="Times New Roman"/>
          </a:endParaRPr>
        </a:p>
        <a:p>
          <a:pPr algn="l" rtl="0">
            <a:defRPr sz="1000"/>
          </a:pPr>
          <a:r>
            <a:rPr lang="ja-JP" altLang="en-US" sz="800" b="0" i="0" u="none" strike="noStrike" baseline="0">
              <a:solidFill>
                <a:srgbClr val="000000"/>
              </a:solidFill>
              <a:latin typeface="HGS創英角ｺﾞｼｯｸUB"/>
              <a:ea typeface="HGS創英角ｺﾞｼｯｸUB"/>
            </a:rPr>
            <a:t>情報所有者：社会基盤ソリューション事業本部</a:t>
          </a:r>
          <a:endParaRPr lang="en-US" altLang="ja-JP" sz="800" b="0" i="0" u="none" strike="noStrike" baseline="0">
            <a:solidFill>
              <a:srgbClr val="000000"/>
            </a:solidFill>
            <a:latin typeface="HGS創英角ｺﾞｼｯｸUB"/>
            <a:ea typeface="HGS創英角ｺﾞｼｯｸUB"/>
          </a:endParaRPr>
        </a:p>
        <a:p>
          <a:pPr algn="l" rtl="0">
            <a:defRPr sz="1000"/>
          </a:pPr>
          <a:r>
            <a:rPr lang="ja-JP" altLang="en-US" sz="800" b="0" i="0" u="none" strike="noStrike" baseline="0">
              <a:solidFill>
                <a:srgbClr val="000000"/>
              </a:solidFill>
              <a:latin typeface="HGS創英角ｺﾞｼｯｸUB"/>
              <a:ea typeface="HGS創英角ｺﾞｼｯｸUB"/>
            </a:rPr>
            <a:t>　　　　　　ソーシャルイノベーション事業部</a:t>
          </a:r>
          <a:endParaRPr lang="ja-JP" altLang="en-US" sz="800" b="0" i="0" u="none" strike="noStrike" baseline="0">
            <a:solidFill>
              <a:srgbClr val="000000"/>
            </a:solidFill>
            <a:latin typeface="Times New Roman"/>
            <a:cs typeface="Times New Roman"/>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25623</xdr:colOff>
      <xdr:row>49</xdr:row>
      <xdr:rowOff>242454</xdr:rowOff>
    </xdr:from>
    <xdr:to>
      <xdr:col>5</xdr:col>
      <xdr:colOff>4914466</xdr:colOff>
      <xdr:row>59</xdr:row>
      <xdr:rowOff>1</xdr:rowOff>
    </xdr:to>
    <xdr:sp macro="" textlink="">
      <xdr:nvSpPr>
        <xdr:cNvPr id="2" name="正方形/長方形 1"/>
        <xdr:cNvSpPr/>
      </xdr:nvSpPr>
      <xdr:spPr>
        <a:xfrm>
          <a:off x="1411078" y="15915409"/>
          <a:ext cx="10170888" cy="2355274"/>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a:t>
          </a:r>
          <a:r>
            <a:rPr kumimoji="1" lang="en-US" altLang="ja-JP" sz="1800"/>
            <a:t>WinActor</a:t>
          </a:r>
          <a:r>
            <a:rPr kumimoji="1" lang="ja-JP" altLang="en-US" sz="1800"/>
            <a:t>でノードが多く用意されており、対応できる可能性が高い</a:t>
          </a:r>
          <a:endParaRPr kumimoji="1" lang="en-US" altLang="ja-JP" sz="1800"/>
        </a:p>
        <a:p>
          <a:pPr algn="l"/>
          <a:r>
            <a:rPr kumimoji="1" lang="en-US" altLang="ja-JP" sz="1800"/>
            <a:t>2</a:t>
          </a:r>
          <a:r>
            <a:rPr kumimoji="1" lang="ja-JP" altLang="en-US" sz="1800"/>
            <a:t>･･･</a:t>
          </a:r>
          <a:r>
            <a:rPr kumimoji="1" lang="ja-JP" altLang="en-US" sz="1800" baseline="0"/>
            <a:t>キーボード操作を多く使用することが考えられるもの</a:t>
          </a:r>
          <a:endParaRPr kumimoji="1" lang="en-US" altLang="ja-JP" sz="1800" baseline="0"/>
        </a:p>
        <a:p>
          <a:pPr algn="l"/>
          <a:r>
            <a:rPr kumimoji="1" lang="en-US" altLang="ja-JP" sz="1800"/>
            <a:t>3</a:t>
          </a:r>
          <a:r>
            <a:rPr kumimoji="1" lang="ja-JP" altLang="en-US" sz="1800"/>
            <a:t>･･･現状の操作手順を</a:t>
          </a:r>
          <a:r>
            <a:rPr kumimoji="1" lang="en-US" altLang="ja-JP" sz="1800"/>
            <a:t>WinActor</a:t>
          </a:r>
          <a:r>
            <a:rPr kumimoji="1" lang="ja-JP" altLang="en-US" sz="1800"/>
            <a:t>に適した形に変更する必要があると考えられるもの</a:t>
          </a:r>
          <a:endParaRPr kumimoji="1" lang="en-US" altLang="ja-JP" sz="1800"/>
        </a:p>
        <a:p>
          <a:pPr algn="l"/>
          <a:r>
            <a:rPr kumimoji="1" lang="en-US" altLang="ja-JP" sz="1800"/>
            <a:t>4</a:t>
          </a:r>
          <a:r>
            <a:rPr kumimoji="1" lang="ja-JP" altLang="en-US" sz="1800"/>
            <a:t>･･･画像による識別を多く使用することが考えられるもの</a:t>
          </a:r>
          <a:endParaRPr kumimoji="1" lang="en-US" altLang="ja-JP" sz="1800"/>
        </a:p>
        <a:p>
          <a:pPr algn="l"/>
          <a:r>
            <a:rPr kumimoji="1" lang="en-US" altLang="ja-JP" sz="1800"/>
            <a:t>5</a:t>
          </a:r>
          <a:r>
            <a:rPr kumimoji="1" lang="ja-JP" altLang="en-US" sz="1800"/>
            <a:t>･･･一定のルールを設けることが難しく、自動化のリスクが高いもの</a:t>
          </a:r>
          <a:endParaRPr kumimoji="1" lang="en-US" altLang="ja-JP" sz="1800"/>
        </a:p>
      </xdr:txBody>
    </xdr:sp>
    <xdr:clientData/>
  </xdr:twoCellAnchor>
  <xdr:twoCellAnchor>
    <xdr:from>
      <xdr:col>2</xdr:col>
      <xdr:colOff>5193</xdr:colOff>
      <xdr:row>21</xdr:row>
      <xdr:rowOff>0</xdr:rowOff>
    </xdr:from>
    <xdr:to>
      <xdr:col>3</xdr:col>
      <xdr:colOff>17318</xdr:colOff>
      <xdr:row>27</xdr:row>
      <xdr:rowOff>0</xdr:rowOff>
    </xdr:to>
    <xdr:sp macro="" textlink="">
      <xdr:nvSpPr>
        <xdr:cNvPr id="3" name="正方形/長方形 2"/>
        <xdr:cNvSpPr/>
      </xdr:nvSpPr>
      <xdr:spPr>
        <a:xfrm>
          <a:off x="1380106" y="6286500"/>
          <a:ext cx="2654277" cy="159026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･･･優先度低</a:t>
          </a:r>
          <a:endParaRPr kumimoji="1" lang="en-US" altLang="ja-JP" sz="1800"/>
        </a:p>
        <a:p>
          <a:pPr algn="l"/>
          <a:r>
            <a:rPr kumimoji="1" lang="en-US" altLang="ja-JP" sz="1800"/>
            <a:t>2</a:t>
          </a:r>
          <a:r>
            <a:rPr kumimoji="1" lang="ja-JP" altLang="en-US" sz="1800"/>
            <a:t>･･･優先度中</a:t>
          </a:r>
          <a:endParaRPr kumimoji="1" lang="en-US" altLang="ja-JP" sz="1800"/>
        </a:p>
        <a:p>
          <a:pPr algn="l"/>
          <a:r>
            <a:rPr kumimoji="1" lang="en-US" altLang="ja-JP" sz="1800"/>
            <a:t>3</a:t>
          </a:r>
          <a:r>
            <a:rPr kumimoji="1" lang="ja-JP" altLang="en-US" sz="1800"/>
            <a:t>･･･優先度高</a:t>
          </a:r>
          <a:endParaRPr kumimoji="1" lang="en-US" altLang="ja-JP" sz="1800"/>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9334500" cy="6084794"/>
    <xdr:graphicFrame macro="">
      <xdr:nvGraphicFramePr>
        <xdr:cNvPr id="2" name="グラフ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twoCellAnchor>
    <xdr:from>
      <xdr:col>2</xdr:col>
      <xdr:colOff>25623</xdr:colOff>
      <xdr:row>49</xdr:row>
      <xdr:rowOff>242454</xdr:rowOff>
    </xdr:from>
    <xdr:to>
      <xdr:col>5</xdr:col>
      <xdr:colOff>4914466</xdr:colOff>
      <xdr:row>59</xdr:row>
      <xdr:rowOff>1</xdr:rowOff>
    </xdr:to>
    <xdr:sp macro="" textlink="">
      <xdr:nvSpPr>
        <xdr:cNvPr id="2" name="正方形/長方形 1"/>
        <xdr:cNvSpPr/>
      </xdr:nvSpPr>
      <xdr:spPr>
        <a:xfrm>
          <a:off x="1397223" y="15511029"/>
          <a:ext cx="10175218" cy="242454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a:t>
          </a:r>
          <a:r>
            <a:rPr kumimoji="1" lang="en-US" altLang="ja-JP" sz="1800"/>
            <a:t>WinActor</a:t>
          </a:r>
          <a:r>
            <a:rPr kumimoji="1" lang="ja-JP" altLang="en-US" sz="1800"/>
            <a:t>でノードが多く用意されており、対応できる可能性が高い</a:t>
          </a:r>
          <a:endParaRPr kumimoji="1" lang="en-US" altLang="ja-JP" sz="1800"/>
        </a:p>
        <a:p>
          <a:pPr algn="l"/>
          <a:r>
            <a:rPr kumimoji="1" lang="en-US" altLang="ja-JP" sz="1800"/>
            <a:t>2</a:t>
          </a:r>
          <a:r>
            <a:rPr kumimoji="1" lang="ja-JP" altLang="en-US" sz="1800"/>
            <a:t>･･･</a:t>
          </a:r>
          <a:r>
            <a:rPr kumimoji="1" lang="ja-JP" altLang="en-US" sz="1800" baseline="0"/>
            <a:t>キーボード操作を多く使用することが考えられるもの</a:t>
          </a:r>
          <a:endParaRPr kumimoji="1" lang="en-US" altLang="ja-JP" sz="1800" baseline="0"/>
        </a:p>
        <a:p>
          <a:pPr algn="l"/>
          <a:r>
            <a:rPr kumimoji="1" lang="en-US" altLang="ja-JP" sz="1800"/>
            <a:t>3</a:t>
          </a:r>
          <a:r>
            <a:rPr kumimoji="1" lang="ja-JP" altLang="en-US" sz="1800"/>
            <a:t>･･･現状の操作手順を</a:t>
          </a:r>
          <a:r>
            <a:rPr kumimoji="1" lang="en-US" altLang="ja-JP" sz="1800"/>
            <a:t>WinActor</a:t>
          </a:r>
          <a:r>
            <a:rPr kumimoji="1" lang="ja-JP" altLang="en-US" sz="1800"/>
            <a:t>に適した形に変更する必要があると考えられるもの</a:t>
          </a:r>
          <a:endParaRPr kumimoji="1" lang="en-US" altLang="ja-JP" sz="1800"/>
        </a:p>
        <a:p>
          <a:pPr algn="l"/>
          <a:r>
            <a:rPr kumimoji="1" lang="en-US" altLang="ja-JP" sz="1800"/>
            <a:t>4</a:t>
          </a:r>
          <a:r>
            <a:rPr kumimoji="1" lang="ja-JP" altLang="en-US" sz="1800"/>
            <a:t>･･･画像による識別を多く使用することが考えられるもの</a:t>
          </a:r>
          <a:endParaRPr kumimoji="1" lang="en-US" altLang="ja-JP" sz="1800"/>
        </a:p>
        <a:p>
          <a:pPr algn="l"/>
          <a:r>
            <a:rPr kumimoji="1" lang="en-US" altLang="ja-JP" sz="1800"/>
            <a:t>5</a:t>
          </a:r>
          <a:r>
            <a:rPr kumimoji="1" lang="ja-JP" altLang="en-US" sz="1800"/>
            <a:t>･･･一定のルールを設けることが難しく、自動化のリスクが高いもの</a:t>
          </a:r>
          <a:endParaRPr kumimoji="1" lang="en-US" altLang="ja-JP" sz="1800"/>
        </a:p>
      </xdr:txBody>
    </xdr:sp>
    <xdr:clientData/>
  </xdr:twoCellAnchor>
  <xdr:twoCellAnchor>
    <xdr:from>
      <xdr:col>2</xdr:col>
      <xdr:colOff>5193</xdr:colOff>
      <xdr:row>21</xdr:row>
      <xdr:rowOff>0</xdr:rowOff>
    </xdr:from>
    <xdr:to>
      <xdr:col>3</xdr:col>
      <xdr:colOff>17318</xdr:colOff>
      <xdr:row>26</xdr:row>
      <xdr:rowOff>231198</xdr:rowOff>
    </xdr:to>
    <xdr:sp macro="" textlink="">
      <xdr:nvSpPr>
        <xdr:cNvPr id="3" name="正方形/長方形 2"/>
        <xdr:cNvSpPr/>
      </xdr:nvSpPr>
      <xdr:spPr>
        <a:xfrm>
          <a:off x="1376793" y="6257925"/>
          <a:ext cx="2650550" cy="1564698"/>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･･･優先度低</a:t>
          </a:r>
          <a:endParaRPr kumimoji="1" lang="en-US" altLang="ja-JP" sz="1800"/>
        </a:p>
        <a:p>
          <a:pPr algn="l"/>
          <a:r>
            <a:rPr kumimoji="1" lang="en-US" altLang="ja-JP" sz="1800"/>
            <a:t>2</a:t>
          </a:r>
          <a:r>
            <a:rPr kumimoji="1" lang="ja-JP" altLang="en-US" sz="1800"/>
            <a:t>･･･優先度中</a:t>
          </a:r>
          <a:endParaRPr kumimoji="1" lang="en-US" altLang="ja-JP" sz="1800"/>
        </a:p>
        <a:p>
          <a:pPr algn="l"/>
          <a:r>
            <a:rPr kumimoji="1" lang="en-US" altLang="ja-JP" sz="1800"/>
            <a:t>3</a:t>
          </a:r>
          <a:r>
            <a:rPr kumimoji="1" lang="ja-JP" altLang="en-US" sz="1800"/>
            <a:t>･･･優先度高</a:t>
          </a:r>
          <a:endParaRPr kumimoji="1" lang="en-US" altLang="ja-JP" sz="1800"/>
        </a:p>
      </xdr:txBody>
    </xdr:sp>
    <xdr:clientData/>
  </xdr:twoCellAnchor>
  <xdr:twoCellAnchor>
    <xdr:from>
      <xdr:col>8</xdr:col>
      <xdr:colOff>768126</xdr:colOff>
      <xdr:row>22</xdr:row>
      <xdr:rowOff>95250</xdr:rowOff>
    </xdr:from>
    <xdr:to>
      <xdr:col>13</xdr:col>
      <xdr:colOff>449036</xdr:colOff>
      <xdr:row>25</xdr:row>
      <xdr:rowOff>192993</xdr:rowOff>
    </xdr:to>
    <xdr:sp macro="" textlink="">
      <xdr:nvSpPr>
        <xdr:cNvPr id="4" name="線吹き出し 1 (枠付き) 3"/>
        <xdr:cNvSpPr/>
      </xdr:nvSpPr>
      <xdr:spPr>
        <a:xfrm>
          <a:off x="25152126" y="6653893"/>
          <a:ext cx="2824160" cy="914171"/>
        </a:xfrm>
        <a:prstGeom prst="borderCallout1">
          <a:avLst>
            <a:gd name="adj1" fmla="val 125392"/>
            <a:gd name="adj2" fmla="val 33360"/>
            <a:gd name="adj3" fmla="val 171444"/>
            <a:gd name="adj4" fmla="val 2405"/>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該当するものに</a:t>
          </a:r>
          <a:r>
            <a:rPr kumimoji="1" lang="en-US" altLang="ja-JP" sz="1400">
              <a:solidFill>
                <a:sysClr val="windowText" lastClr="000000"/>
              </a:solidFill>
            </a:rPr>
            <a:t>"</a:t>
          </a:r>
          <a:r>
            <a:rPr kumimoji="1" lang="ja-JP" altLang="en-US" sz="1400">
              <a:solidFill>
                <a:sysClr val="windowText" lastClr="000000"/>
              </a:solidFill>
            </a:rPr>
            <a:t>○</a:t>
          </a:r>
          <a:r>
            <a:rPr kumimoji="1" lang="en-US" altLang="ja-JP" sz="1400">
              <a:solidFill>
                <a:sysClr val="windowText" lastClr="000000"/>
              </a:solidFill>
            </a:rPr>
            <a:t>"</a:t>
          </a:r>
          <a:r>
            <a:rPr kumimoji="1" lang="ja-JP" altLang="en-US" sz="1400">
              <a:solidFill>
                <a:sysClr val="windowText" lastClr="000000"/>
              </a:solidFill>
            </a:rPr>
            <a:t>を入力する。</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リストから選択可能</a:t>
          </a:r>
          <a:r>
            <a:rPr kumimoji="1" lang="en-US" altLang="ja-JP" sz="1400">
              <a:solidFill>
                <a:sysClr val="windowText" lastClr="000000"/>
              </a:solidFill>
            </a:rPr>
            <a:t>)</a:t>
          </a:r>
        </a:p>
      </xdr:txBody>
    </xdr:sp>
    <xdr:clientData/>
  </xdr:twoCellAnchor>
  <xdr:twoCellAnchor>
    <xdr:from>
      <xdr:col>8</xdr:col>
      <xdr:colOff>778531</xdr:colOff>
      <xdr:row>13</xdr:row>
      <xdr:rowOff>381001</xdr:rowOff>
    </xdr:from>
    <xdr:to>
      <xdr:col>13</xdr:col>
      <xdr:colOff>744682</xdr:colOff>
      <xdr:row>16</xdr:row>
      <xdr:rowOff>229813</xdr:rowOff>
    </xdr:to>
    <xdr:sp macro="" textlink="">
      <xdr:nvSpPr>
        <xdr:cNvPr id="5" name="線吹き出し 1 (枠付き) 4"/>
        <xdr:cNvSpPr/>
      </xdr:nvSpPr>
      <xdr:spPr>
        <a:xfrm>
          <a:off x="25197167" y="3636819"/>
          <a:ext cx="3118060" cy="1511358"/>
        </a:xfrm>
        <a:prstGeom prst="borderCallout1">
          <a:avLst>
            <a:gd name="adj1" fmla="val 70395"/>
            <a:gd name="adj2" fmla="val -5590"/>
            <a:gd name="adj3" fmla="val 93658"/>
            <a:gd name="adj4" fmla="val -29169"/>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一つでも○がある場合、「自動化要検討」と表示される。</a:t>
          </a:r>
          <a:endParaRPr kumimoji="1" lang="en-US" altLang="ja-JP" sz="1400">
            <a:solidFill>
              <a:sysClr val="windowText" lastClr="000000"/>
            </a:solidFill>
          </a:endParaRPr>
        </a:p>
        <a:p>
          <a:pPr algn="l"/>
          <a:endParaRPr kumimoji="1" lang="en-US" altLang="ja-JP" sz="1400">
            <a:solidFill>
              <a:sysClr val="windowText" lastClr="000000"/>
            </a:solidFill>
          </a:endParaRPr>
        </a:p>
        <a:p>
          <a:pPr algn="l"/>
          <a:r>
            <a:rPr kumimoji="1" lang="ja-JP" altLang="en-US" sz="1400">
              <a:solidFill>
                <a:sysClr val="windowText" lastClr="000000"/>
              </a:solidFill>
            </a:rPr>
            <a:t>作業手順を変更するなど、自動化するための作業の見直しが必要となる。</a:t>
          </a:r>
          <a:endParaRPr kumimoji="1" lang="en-US" altLang="ja-JP" sz="1400">
            <a:solidFill>
              <a:sysClr val="windowText" lastClr="000000"/>
            </a:solidFill>
          </a:endParaRPr>
        </a:p>
      </xdr:txBody>
    </xdr:sp>
    <xdr:clientData/>
  </xdr:twoCellAnchor>
  <xdr:twoCellAnchor>
    <xdr:from>
      <xdr:col>8</xdr:col>
      <xdr:colOff>870857</xdr:colOff>
      <xdr:row>29</xdr:row>
      <xdr:rowOff>40821</xdr:rowOff>
    </xdr:from>
    <xdr:to>
      <xdr:col>10</xdr:col>
      <xdr:colOff>81643</xdr:colOff>
      <xdr:row>31</xdr:row>
      <xdr:rowOff>408214</xdr:rowOff>
    </xdr:to>
    <xdr:sp macro="" textlink="">
      <xdr:nvSpPr>
        <xdr:cNvPr id="7" name="右大かっこ 6"/>
        <xdr:cNvSpPr/>
      </xdr:nvSpPr>
      <xdr:spPr>
        <a:xfrm>
          <a:off x="25254857" y="8395607"/>
          <a:ext cx="204107" cy="1428750"/>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123857</xdr:colOff>
      <xdr:row>31</xdr:row>
      <xdr:rowOff>68037</xdr:rowOff>
    </xdr:from>
    <xdr:to>
      <xdr:col>14</xdr:col>
      <xdr:colOff>308014</xdr:colOff>
      <xdr:row>33</xdr:row>
      <xdr:rowOff>42132</xdr:rowOff>
    </xdr:to>
    <xdr:sp macro="" textlink="">
      <xdr:nvSpPr>
        <xdr:cNvPr id="8" name="線吹き出し 1 (枠付き) 7"/>
        <xdr:cNvSpPr/>
      </xdr:nvSpPr>
      <xdr:spPr>
        <a:xfrm>
          <a:off x="26018250" y="9484180"/>
          <a:ext cx="3354621" cy="776916"/>
        </a:xfrm>
        <a:prstGeom prst="borderCallout1">
          <a:avLst>
            <a:gd name="adj1" fmla="val 121198"/>
            <a:gd name="adj2" fmla="val 19274"/>
            <a:gd name="adj3" fmla="val 168562"/>
            <a:gd name="adj4" fmla="val -13517"/>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該当する作業頻度をひとつ選択し。</a:t>
          </a:r>
          <a:r>
            <a:rPr kumimoji="1" lang="en-US" altLang="ja-JP" sz="1400">
              <a:solidFill>
                <a:sysClr val="windowText" lastClr="000000"/>
              </a:solidFill>
            </a:rPr>
            <a:t>"</a:t>
          </a:r>
          <a:r>
            <a:rPr kumimoji="1" lang="ja-JP" altLang="en-US" sz="1400">
              <a:solidFill>
                <a:sysClr val="windowText" lastClr="000000"/>
              </a:solidFill>
            </a:rPr>
            <a:t>○</a:t>
          </a:r>
          <a:r>
            <a:rPr kumimoji="1" lang="en-US" altLang="ja-JP" sz="1400">
              <a:solidFill>
                <a:sysClr val="windowText" lastClr="000000"/>
              </a:solidFill>
            </a:rPr>
            <a:t>"</a:t>
          </a:r>
          <a:r>
            <a:rPr kumimoji="1" lang="ja-JP" altLang="en-US" sz="1400">
              <a:solidFill>
                <a:sysClr val="windowText" lastClr="000000"/>
              </a:solidFill>
            </a:rPr>
            <a:t>を入力する。</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リストから選択可能</a:t>
          </a:r>
          <a:r>
            <a:rPr kumimoji="1" lang="en-US" altLang="ja-JP" sz="1400">
              <a:solidFill>
                <a:sysClr val="windowText" lastClr="000000"/>
              </a:solidFill>
            </a:rPr>
            <a:t>)</a:t>
          </a:r>
        </a:p>
      </xdr:txBody>
    </xdr:sp>
    <xdr:clientData/>
  </xdr:twoCellAnchor>
  <xdr:twoCellAnchor>
    <xdr:from>
      <xdr:col>8</xdr:col>
      <xdr:colOff>884464</xdr:colOff>
      <xdr:row>32</xdr:row>
      <xdr:rowOff>54427</xdr:rowOff>
    </xdr:from>
    <xdr:to>
      <xdr:col>10</xdr:col>
      <xdr:colOff>95250</xdr:colOff>
      <xdr:row>36</xdr:row>
      <xdr:rowOff>308230</xdr:rowOff>
    </xdr:to>
    <xdr:sp macro="" textlink="">
      <xdr:nvSpPr>
        <xdr:cNvPr id="9" name="右大かっこ 8"/>
        <xdr:cNvSpPr/>
      </xdr:nvSpPr>
      <xdr:spPr>
        <a:xfrm>
          <a:off x="25268464" y="9905998"/>
          <a:ext cx="204107" cy="1723375"/>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100853</xdr:colOff>
      <xdr:row>40</xdr:row>
      <xdr:rowOff>23504</xdr:rowOff>
    </xdr:from>
    <xdr:to>
      <xdr:col>12</xdr:col>
      <xdr:colOff>19501</xdr:colOff>
      <xdr:row>40</xdr:row>
      <xdr:rowOff>336468</xdr:rowOff>
    </xdr:to>
    <xdr:sp macro="" textlink="">
      <xdr:nvSpPr>
        <xdr:cNvPr id="11" name="角丸四角形 10"/>
        <xdr:cNvSpPr/>
      </xdr:nvSpPr>
      <xdr:spPr>
        <a:xfrm>
          <a:off x="25986441" y="12820622"/>
          <a:ext cx="871148" cy="31296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40821</xdr:colOff>
      <xdr:row>40</xdr:row>
      <xdr:rowOff>23504</xdr:rowOff>
    </xdr:from>
    <xdr:to>
      <xdr:col>14</xdr:col>
      <xdr:colOff>33617</xdr:colOff>
      <xdr:row>40</xdr:row>
      <xdr:rowOff>336468</xdr:rowOff>
    </xdr:to>
    <xdr:sp macro="" textlink="">
      <xdr:nvSpPr>
        <xdr:cNvPr id="12" name="角丸四角形 11"/>
        <xdr:cNvSpPr/>
      </xdr:nvSpPr>
      <xdr:spPr>
        <a:xfrm>
          <a:off x="27562468" y="12820622"/>
          <a:ext cx="1539208" cy="31296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254980</xdr:colOff>
      <xdr:row>35</xdr:row>
      <xdr:rowOff>278328</xdr:rowOff>
    </xdr:from>
    <xdr:to>
      <xdr:col>15</xdr:col>
      <xdr:colOff>416873</xdr:colOff>
      <xdr:row>38</xdr:row>
      <xdr:rowOff>115115</xdr:rowOff>
    </xdr:to>
    <xdr:sp macro="" textlink="">
      <xdr:nvSpPr>
        <xdr:cNvPr id="15" name="線吹き出し 1 (枠付き) 14"/>
        <xdr:cNvSpPr/>
      </xdr:nvSpPr>
      <xdr:spPr>
        <a:xfrm>
          <a:off x="27782230" y="11232078"/>
          <a:ext cx="2502322" cy="938966"/>
        </a:xfrm>
        <a:prstGeom prst="borderCallout1">
          <a:avLst>
            <a:gd name="adj1" fmla="val 121198"/>
            <a:gd name="adj2" fmla="val 19274"/>
            <a:gd name="adj3" fmla="val 168562"/>
            <a:gd name="adj4" fmla="val -13517"/>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社内の目安に応じて、作業時間の重み付けを変更することが可能。</a:t>
          </a:r>
          <a:endParaRPr kumimoji="1" lang="en-US" altLang="ja-JP" sz="1400">
            <a:solidFill>
              <a:sysClr val="windowText" lastClr="000000"/>
            </a:solidFill>
          </a:endParaRPr>
        </a:p>
        <a:p>
          <a:pPr algn="l"/>
          <a:endParaRPr kumimoji="1" lang="en-US" altLang="ja-JP" sz="1400">
            <a:solidFill>
              <a:sysClr val="windowText" lastClr="000000"/>
            </a:solidFill>
          </a:endParaRPr>
        </a:p>
      </xdr:txBody>
    </xdr:sp>
    <xdr:clientData/>
  </xdr:twoCellAnchor>
  <xdr:twoCellAnchor>
    <xdr:from>
      <xdr:col>11</xdr:col>
      <xdr:colOff>100853</xdr:colOff>
      <xdr:row>41</xdr:row>
      <xdr:rowOff>34710</xdr:rowOff>
    </xdr:from>
    <xdr:to>
      <xdr:col>12</xdr:col>
      <xdr:colOff>19501</xdr:colOff>
      <xdr:row>41</xdr:row>
      <xdr:rowOff>347674</xdr:rowOff>
    </xdr:to>
    <xdr:sp macro="" textlink="">
      <xdr:nvSpPr>
        <xdr:cNvPr id="16" name="角丸四角形 15"/>
        <xdr:cNvSpPr/>
      </xdr:nvSpPr>
      <xdr:spPr>
        <a:xfrm>
          <a:off x="25986441" y="13201622"/>
          <a:ext cx="871148" cy="31296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40821</xdr:colOff>
      <xdr:row>41</xdr:row>
      <xdr:rowOff>34710</xdr:rowOff>
    </xdr:from>
    <xdr:to>
      <xdr:col>14</xdr:col>
      <xdr:colOff>33617</xdr:colOff>
      <xdr:row>41</xdr:row>
      <xdr:rowOff>347674</xdr:rowOff>
    </xdr:to>
    <xdr:sp macro="" textlink="">
      <xdr:nvSpPr>
        <xdr:cNvPr id="17" name="角丸四角形 16"/>
        <xdr:cNvSpPr/>
      </xdr:nvSpPr>
      <xdr:spPr>
        <a:xfrm>
          <a:off x="27562468" y="13201622"/>
          <a:ext cx="1539208" cy="31296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7810499</xdr:colOff>
      <xdr:row>35</xdr:row>
      <xdr:rowOff>142875</xdr:rowOff>
    </xdr:from>
    <xdr:to>
      <xdr:col>7</xdr:col>
      <xdr:colOff>174418</xdr:colOff>
      <xdr:row>38</xdr:row>
      <xdr:rowOff>167071</xdr:rowOff>
    </xdr:to>
    <xdr:sp macro="" textlink="">
      <xdr:nvSpPr>
        <xdr:cNvPr id="18" name="線吹き出し 1 (枠付き) 17"/>
        <xdr:cNvSpPr/>
      </xdr:nvSpPr>
      <xdr:spPr>
        <a:xfrm>
          <a:off x="20788312" y="11025188"/>
          <a:ext cx="2722356" cy="1167196"/>
        </a:xfrm>
        <a:prstGeom prst="borderCallout1">
          <a:avLst>
            <a:gd name="adj1" fmla="val 104399"/>
            <a:gd name="adj2" fmla="val 105178"/>
            <a:gd name="adj3" fmla="val 142430"/>
            <a:gd name="adj4" fmla="val 138893"/>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en-US" altLang="ja-JP" sz="1400">
              <a:solidFill>
                <a:sysClr val="windowText" lastClr="000000"/>
              </a:solidFill>
            </a:rPr>
            <a:t>【</a:t>
          </a:r>
          <a:r>
            <a:rPr kumimoji="1" lang="ja-JP" altLang="en-US" sz="1400">
              <a:solidFill>
                <a:sysClr val="windowText" lastClr="000000"/>
              </a:solidFill>
            </a:rPr>
            <a:t>通番</a:t>
          </a:r>
          <a:r>
            <a:rPr kumimoji="1" lang="en-US" altLang="ja-JP" sz="1400">
              <a:solidFill>
                <a:sysClr val="windowText" lastClr="000000"/>
              </a:solidFill>
            </a:rPr>
            <a:t>10】</a:t>
          </a:r>
          <a:r>
            <a:rPr kumimoji="1" lang="ja-JP" altLang="en-US" sz="1400">
              <a:solidFill>
                <a:sysClr val="windowText" lastClr="000000"/>
              </a:solidFill>
            </a:rPr>
            <a:t>に時間を入力すると、月間</a:t>
          </a:r>
          <a:r>
            <a:rPr kumimoji="1" lang="en-US" altLang="ja-JP" sz="1400">
              <a:solidFill>
                <a:sysClr val="windowText" lastClr="000000"/>
              </a:solidFill>
            </a:rPr>
            <a:t>(20</a:t>
          </a:r>
          <a:r>
            <a:rPr kumimoji="1" lang="ja-JP" altLang="en-US" sz="1400">
              <a:solidFill>
                <a:sysClr val="windowText" lastClr="000000"/>
              </a:solidFill>
            </a:rPr>
            <a:t>営業日</a:t>
          </a:r>
          <a:r>
            <a:rPr kumimoji="1" lang="en-US" altLang="ja-JP" sz="1400">
              <a:solidFill>
                <a:sysClr val="windowText" lastClr="000000"/>
              </a:solidFill>
            </a:rPr>
            <a:t>)</a:t>
          </a:r>
          <a:r>
            <a:rPr kumimoji="1" lang="ja-JP" altLang="en-US" sz="1400">
              <a:solidFill>
                <a:sysClr val="windowText" lastClr="000000"/>
              </a:solidFill>
            </a:rPr>
            <a:t>作業時間が自動で計算される。</a:t>
          </a:r>
          <a:endParaRPr kumimoji="1" lang="en-US" altLang="ja-JP" sz="1400">
            <a:solidFill>
              <a:sysClr val="windowText" lastClr="000000"/>
            </a:solidFill>
          </a:endParaRPr>
        </a:p>
      </xdr:txBody>
    </xdr:sp>
    <xdr:clientData/>
  </xdr:twoCellAnchor>
  <xdr:twoCellAnchor>
    <xdr:from>
      <xdr:col>6</xdr:col>
      <xdr:colOff>7837715</xdr:colOff>
      <xdr:row>38</xdr:row>
      <xdr:rowOff>295647</xdr:rowOff>
    </xdr:from>
    <xdr:to>
      <xdr:col>7</xdr:col>
      <xdr:colOff>174419</xdr:colOff>
      <xdr:row>42</xdr:row>
      <xdr:rowOff>27214</xdr:rowOff>
    </xdr:to>
    <xdr:sp macro="" textlink="">
      <xdr:nvSpPr>
        <xdr:cNvPr id="19" name="線吹き出し 1 (枠付き) 18"/>
        <xdr:cNvSpPr/>
      </xdr:nvSpPr>
      <xdr:spPr>
        <a:xfrm>
          <a:off x="20805322" y="12351576"/>
          <a:ext cx="2691740" cy="1201138"/>
        </a:xfrm>
        <a:prstGeom prst="borderCallout1">
          <a:avLst>
            <a:gd name="adj1" fmla="val 68148"/>
            <a:gd name="adj2" fmla="val 104672"/>
            <a:gd name="adj3" fmla="val 103913"/>
            <a:gd name="adj4" fmla="val 139904"/>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en-US" altLang="ja-JP" sz="1400">
              <a:solidFill>
                <a:sysClr val="windowText" lastClr="000000"/>
              </a:solidFill>
            </a:rPr>
            <a:t>【</a:t>
          </a:r>
          <a:r>
            <a:rPr kumimoji="1" lang="ja-JP" altLang="en-US" sz="1400">
              <a:solidFill>
                <a:sysClr val="windowText" lastClr="000000"/>
              </a:solidFill>
            </a:rPr>
            <a:t>通番</a:t>
          </a:r>
          <a:r>
            <a:rPr kumimoji="1" lang="en-US" altLang="ja-JP" sz="1400">
              <a:solidFill>
                <a:sysClr val="windowText" lastClr="000000"/>
              </a:solidFill>
            </a:rPr>
            <a:t>12】【</a:t>
          </a:r>
          <a:r>
            <a:rPr kumimoji="1" lang="ja-JP" altLang="en-US" sz="1400">
              <a:solidFill>
                <a:sysClr val="windowText" lastClr="000000"/>
              </a:solidFill>
            </a:rPr>
            <a:t>通番</a:t>
          </a:r>
          <a:r>
            <a:rPr kumimoji="1" lang="en-US" altLang="ja-JP" sz="1400">
              <a:solidFill>
                <a:sysClr val="windowText" lastClr="000000"/>
              </a:solidFill>
            </a:rPr>
            <a:t>13】</a:t>
          </a:r>
          <a:r>
            <a:rPr kumimoji="1" lang="ja-JP" altLang="en-US" sz="1400">
              <a:solidFill>
                <a:sysClr val="windowText" lastClr="000000"/>
              </a:solidFill>
            </a:rPr>
            <a:t>に時間を入力すると、作業時間の差分が自動で計算される。</a:t>
          </a:r>
          <a:endParaRPr kumimoji="1" lang="en-US" altLang="ja-JP" sz="1400">
            <a:solidFill>
              <a:sysClr val="windowText" lastClr="000000"/>
            </a:solidFill>
          </a:endParaRPr>
        </a:p>
      </xdr:txBody>
    </xdr:sp>
    <xdr:clientData/>
  </xdr:twoCellAnchor>
  <xdr:twoCellAnchor>
    <xdr:from>
      <xdr:col>6</xdr:col>
      <xdr:colOff>324253</xdr:colOff>
      <xdr:row>55</xdr:row>
      <xdr:rowOff>207819</xdr:rowOff>
    </xdr:from>
    <xdr:to>
      <xdr:col>6</xdr:col>
      <xdr:colOff>2822864</xdr:colOff>
      <xdr:row>58</xdr:row>
      <xdr:rowOff>132432</xdr:rowOff>
    </xdr:to>
    <xdr:sp macro="" textlink="">
      <xdr:nvSpPr>
        <xdr:cNvPr id="20" name="線吹き出し 1 (枠付き) 19"/>
        <xdr:cNvSpPr/>
      </xdr:nvSpPr>
      <xdr:spPr>
        <a:xfrm>
          <a:off x="13312889" y="16919864"/>
          <a:ext cx="2498611" cy="703932"/>
        </a:xfrm>
        <a:prstGeom prst="borderCallout1">
          <a:avLst>
            <a:gd name="adj1" fmla="val 117465"/>
            <a:gd name="adj2" fmla="val 66383"/>
            <a:gd name="adj3" fmla="val 190874"/>
            <a:gd name="adj4" fmla="val 82778"/>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入力必須項目。</a:t>
          </a:r>
          <a:endParaRPr kumimoji="1" lang="en-US" altLang="ja-JP" sz="1400">
            <a:solidFill>
              <a:sysClr val="windowText" lastClr="000000"/>
            </a:solidFill>
          </a:endParaRPr>
        </a:p>
      </xdr:txBody>
    </xdr:sp>
    <xdr:clientData/>
  </xdr:twoCellAnchor>
  <xdr:twoCellAnchor>
    <xdr:from>
      <xdr:col>11</xdr:col>
      <xdr:colOff>140247</xdr:colOff>
      <xdr:row>62</xdr:row>
      <xdr:rowOff>269669</xdr:rowOff>
    </xdr:from>
    <xdr:to>
      <xdr:col>13</xdr:col>
      <xdr:colOff>986210</xdr:colOff>
      <xdr:row>63</xdr:row>
      <xdr:rowOff>190501</xdr:rowOff>
    </xdr:to>
    <xdr:sp macro="" textlink="">
      <xdr:nvSpPr>
        <xdr:cNvPr id="21" name="線吹き出し 1 (枠付き) 20"/>
        <xdr:cNvSpPr/>
      </xdr:nvSpPr>
      <xdr:spPr>
        <a:xfrm>
          <a:off x="26065565" y="18886714"/>
          <a:ext cx="2491190" cy="648196"/>
        </a:xfrm>
        <a:prstGeom prst="borderCallout1">
          <a:avLst>
            <a:gd name="adj1" fmla="val 58686"/>
            <a:gd name="adj2" fmla="val -9432"/>
            <a:gd name="adj3" fmla="val 110490"/>
            <a:gd name="adj4" fmla="val -32287"/>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100">
              <a:solidFill>
                <a:sysClr val="windowText" lastClr="000000"/>
              </a:solidFill>
            </a:rPr>
            <a:t>数値で入力すること。</a:t>
          </a:r>
          <a:endParaRPr kumimoji="1" lang="en-US" altLang="ja-JP" sz="1100">
            <a:solidFill>
              <a:sysClr val="windowText" lastClr="000000"/>
            </a:solidFill>
          </a:endParaRPr>
        </a:p>
      </xdr:txBody>
    </xdr:sp>
    <xdr:clientData/>
  </xdr:twoCellAnchor>
  <xdr:twoCellAnchor>
    <xdr:from>
      <xdr:col>11</xdr:col>
      <xdr:colOff>136784</xdr:colOff>
      <xdr:row>62</xdr:row>
      <xdr:rowOff>266205</xdr:rowOff>
    </xdr:from>
    <xdr:to>
      <xdr:col>13</xdr:col>
      <xdr:colOff>982747</xdr:colOff>
      <xdr:row>63</xdr:row>
      <xdr:rowOff>187037</xdr:rowOff>
    </xdr:to>
    <xdr:sp macro="" textlink="">
      <xdr:nvSpPr>
        <xdr:cNvPr id="22" name="線吹き出し 1 (枠付き) 21"/>
        <xdr:cNvSpPr/>
      </xdr:nvSpPr>
      <xdr:spPr>
        <a:xfrm>
          <a:off x="26062102" y="18883250"/>
          <a:ext cx="2491190" cy="648196"/>
        </a:xfrm>
        <a:prstGeom prst="borderCallout1">
          <a:avLst>
            <a:gd name="adj1" fmla="val 125480"/>
            <a:gd name="adj2" fmla="val 19070"/>
            <a:gd name="adj3" fmla="val 944076"/>
            <a:gd name="adj4" fmla="val -34372"/>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数値で入力すること。</a:t>
          </a:r>
          <a:r>
            <a:rPr kumimoji="1" lang="en-US" altLang="ja-JP" sz="1400">
              <a:solidFill>
                <a:sysClr val="windowText" lastClr="000000"/>
              </a:solidFill>
            </a:rPr>
            <a:t>(</a:t>
          </a:r>
          <a:r>
            <a:rPr kumimoji="1" lang="ja-JP" altLang="en-US" sz="1400">
              <a:solidFill>
                <a:sysClr val="windowText" lastClr="000000"/>
              </a:solidFill>
            </a:rPr>
            <a:t>黄色入力欄</a:t>
          </a:r>
          <a:r>
            <a:rPr kumimoji="1" lang="en-US" altLang="ja-JP" sz="1400">
              <a:solidFill>
                <a:sysClr val="windowText" lastClr="000000"/>
              </a:solidFill>
            </a:rPr>
            <a:t>)</a:t>
          </a:r>
        </a:p>
      </xdr:txBody>
    </xdr:sp>
    <xdr:clientData/>
  </xdr:twoCellAnchor>
  <xdr:twoCellAnchor>
    <xdr:from>
      <xdr:col>8</xdr:col>
      <xdr:colOff>289616</xdr:colOff>
      <xdr:row>78</xdr:row>
      <xdr:rowOff>428624</xdr:rowOff>
    </xdr:from>
    <xdr:to>
      <xdr:col>13</xdr:col>
      <xdr:colOff>23812</xdr:colOff>
      <xdr:row>79</xdr:row>
      <xdr:rowOff>959376</xdr:rowOff>
    </xdr:to>
    <xdr:sp macro="" textlink="">
      <xdr:nvSpPr>
        <xdr:cNvPr id="23" name="線吹き出し 1 (枠付き) 22"/>
        <xdr:cNvSpPr/>
      </xdr:nvSpPr>
      <xdr:spPr>
        <a:xfrm>
          <a:off x="24697429" y="29741812"/>
          <a:ext cx="2901258" cy="1292752"/>
        </a:xfrm>
        <a:prstGeom prst="borderCallout1">
          <a:avLst>
            <a:gd name="adj1" fmla="val 117465"/>
            <a:gd name="adj2" fmla="val 49147"/>
            <a:gd name="adj3" fmla="val 172368"/>
            <a:gd name="adj4" fmla="val 22260"/>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入力必須項目に「</a:t>
          </a:r>
          <a:r>
            <a:rPr kumimoji="1" lang="en-US" altLang="ja-JP" sz="1400">
              <a:solidFill>
                <a:sysClr val="windowText" lastClr="000000"/>
              </a:solidFill>
            </a:rPr>
            <a:t>-</a:t>
          </a:r>
          <a:r>
            <a:rPr kumimoji="1" lang="ja-JP" altLang="en-US" sz="1400">
              <a:solidFill>
                <a:sysClr val="windowText" lastClr="000000"/>
              </a:solidFill>
            </a:rPr>
            <a:t>」を入力すると、</a:t>
          </a:r>
          <a:endParaRPr kumimoji="1" lang="en-US" altLang="ja-JP" sz="1400">
            <a:solidFill>
              <a:sysClr val="windowText" lastClr="000000"/>
            </a:solidFill>
          </a:endParaRPr>
        </a:p>
        <a:p>
          <a:pPr algn="l"/>
          <a:r>
            <a:rPr kumimoji="1" lang="ja-JP" altLang="en-US" sz="1400">
              <a:solidFill>
                <a:sysClr val="windowText" lastClr="000000"/>
              </a:solidFill>
            </a:rPr>
            <a:t>入力不要な欄がグレーアウトされる。</a:t>
          </a:r>
          <a:endParaRPr kumimoji="1" lang="en-US" altLang="ja-JP" sz="1400">
            <a:solidFill>
              <a:sysClr val="windowText" lastClr="000000"/>
            </a:solidFill>
          </a:endParaRPr>
        </a:p>
      </xdr:txBody>
    </xdr:sp>
    <xdr:clientData/>
  </xdr:twoCellAnchor>
  <xdr:twoCellAnchor>
    <xdr:from>
      <xdr:col>8</xdr:col>
      <xdr:colOff>720870</xdr:colOff>
      <xdr:row>52</xdr:row>
      <xdr:rowOff>71438</xdr:rowOff>
    </xdr:from>
    <xdr:to>
      <xdr:col>13</xdr:col>
      <xdr:colOff>500063</xdr:colOff>
      <xdr:row>56</xdr:row>
      <xdr:rowOff>227938</xdr:rowOff>
    </xdr:to>
    <xdr:sp macro="" textlink="">
      <xdr:nvSpPr>
        <xdr:cNvPr id="24" name="線吹き出し 1 (枠付き) 23"/>
        <xdr:cNvSpPr/>
      </xdr:nvSpPr>
      <xdr:spPr>
        <a:xfrm>
          <a:off x="25128683" y="16168688"/>
          <a:ext cx="2946255" cy="1204250"/>
        </a:xfrm>
        <a:prstGeom prst="borderCallout1">
          <a:avLst>
            <a:gd name="adj1" fmla="val 125392"/>
            <a:gd name="adj2" fmla="val 33360"/>
            <a:gd name="adj3" fmla="val 171444"/>
            <a:gd name="adj4" fmla="val 2405"/>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400">
              <a:solidFill>
                <a:sysClr val="windowText" lastClr="000000"/>
              </a:solidFill>
            </a:rPr>
            <a:t>該当するものに</a:t>
          </a:r>
          <a:r>
            <a:rPr kumimoji="1" lang="en-US" altLang="ja-JP" sz="1400">
              <a:solidFill>
                <a:sysClr val="windowText" lastClr="000000"/>
              </a:solidFill>
            </a:rPr>
            <a:t>"</a:t>
          </a:r>
          <a:r>
            <a:rPr kumimoji="1" lang="ja-JP" altLang="en-US" sz="1400">
              <a:solidFill>
                <a:sysClr val="windowText" lastClr="000000"/>
              </a:solidFill>
            </a:rPr>
            <a:t>○</a:t>
          </a:r>
          <a:r>
            <a:rPr kumimoji="1" lang="en-US" altLang="ja-JP" sz="1400">
              <a:solidFill>
                <a:sysClr val="windowText" lastClr="000000"/>
              </a:solidFill>
            </a:rPr>
            <a:t>"</a:t>
          </a:r>
          <a:r>
            <a:rPr kumimoji="1" lang="ja-JP" altLang="en-US" sz="1400">
              <a:solidFill>
                <a:sysClr val="windowText" lastClr="000000"/>
              </a:solidFill>
            </a:rPr>
            <a:t>を入力する。</a:t>
          </a:r>
          <a:endParaRPr kumimoji="1" lang="en-US" altLang="ja-JP" sz="1400">
            <a:solidFill>
              <a:sysClr val="windowText" lastClr="000000"/>
            </a:solidFill>
          </a:endParaRPr>
        </a:p>
        <a:p>
          <a:pPr algn="l"/>
          <a:r>
            <a:rPr kumimoji="1" lang="ja-JP" altLang="en-US" sz="1400">
              <a:solidFill>
                <a:sysClr val="windowText" lastClr="000000"/>
              </a:solidFill>
            </a:rPr>
            <a:t>必須項目の場合は</a:t>
          </a:r>
          <a:r>
            <a:rPr kumimoji="1" lang="en-US" altLang="ja-JP" sz="1400">
              <a:solidFill>
                <a:sysClr val="windowText" lastClr="000000"/>
              </a:solidFill>
            </a:rPr>
            <a:t>"-"</a:t>
          </a:r>
          <a:r>
            <a:rPr kumimoji="1" lang="ja-JP" altLang="en-US" sz="1400">
              <a:solidFill>
                <a:sysClr val="windowText" lastClr="000000"/>
              </a:solidFill>
            </a:rPr>
            <a:t>も選択可。</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リストから選択可能</a:t>
          </a:r>
          <a:r>
            <a:rPr kumimoji="1" lang="en-US" altLang="ja-JP" sz="1400">
              <a:solidFill>
                <a:sysClr val="windowText" lastClr="000000"/>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25623</xdr:colOff>
      <xdr:row>49</xdr:row>
      <xdr:rowOff>242454</xdr:rowOff>
    </xdr:from>
    <xdr:to>
      <xdr:col>5</xdr:col>
      <xdr:colOff>4914466</xdr:colOff>
      <xdr:row>59</xdr:row>
      <xdr:rowOff>1</xdr:rowOff>
    </xdr:to>
    <xdr:sp macro="" textlink="">
      <xdr:nvSpPr>
        <xdr:cNvPr id="2" name="正方形/長方形 1"/>
        <xdr:cNvSpPr/>
      </xdr:nvSpPr>
      <xdr:spPr>
        <a:xfrm>
          <a:off x="1397223" y="15511029"/>
          <a:ext cx="10175218" cy="242454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a:t>
          </a:r>
          <a:r>
            <a:rPr kumimoji="1" lang="en-US" altLang="ja-JP" sz="1800"/>
            <a:t>WinActor</a:t>
          </a:r>
          <a:r>
            <a:rPr kumimoji="1" lang="ja-JP" altLang="en-US" sz="1800"/>
            <a:t>でノードが多く用意されており、対応できる可能性が高い</a:t>
          </a:r>
          <a:endParaRPr kumimoji="1" lang="en-US" altLang="ja-JP" sz="1800"/>
        </a:p>
        <a:p>
          <a:pPr algn="l"/>
          <a:r>
            <a:rPr kumimoji="1" lang="en-US" altLang="ja-JP" sz="1800"/>
            <a:t>2</a:t>
          </a:r>
          <a:r>
            <a:rPr kumimoji="1" lang="ja-JP" altLang="en-US" sz="1800"/>
            <a:t>･･･</a:t>
          </a:r>
          <a:r>
            <a:rPr kumimoji="1" lang="ja-JP" altLang="en-US" sz="1800" baseline="0"/>
            <a:t>キーボード操作を多く使用することが考えられるもの</a:t>
          </a:r>
          <a:endParaRPr kumimoji="1" lang="en-US" altLang="ja-JP" sz="1800" baseline="0"/>
        </a:p>
        <a:p>
          <a:pPr algn="l"/>
          <a:r>
            <a:rPr kumimoji="1" lang="en-US" altLang="ja-JP" sz="1800"/>
            <a:t>3</a:t>
          </a:r>
          <a:r>
            <a:rPr kumimoji="1" lang="ja-JP" altLang="en-US" sz="1800"/>
            <a:t>･･･現状の操作手順を</a:t>
          </a:r>
          <a:r>
            <a:rPr kumimoji="1" lang="en-US" altLang="ja-JP" sz="1800"/>
            <a:t>WinActor</a:t>
          </a:r>
          <a:r>
            <a:rPr kumimoji="1" lang="ja-JP" altLang="en-US" sz="1800"/>
            <a:t>に適した形に変更する必要があると考えられるもの</a:t>
          </a:r>
          <a:endParaRPr kumimoji="1" lang="en-US" altLang="ja-JP" sz="1800"/>
        </a:p>
        <a:p>
          <a:pPr algn="l"/>
          <a:r>
            <a:rPr kumimoji="1" lang="en-US" altLang="ja-JP" sz="1800"/>
            <a:t>4</a:t>
          </a:r>
          <a:r>
            <a:rPr kumimoji="1" lang="ja-JP" altLang="en-US" sz="1800"/>
            <a:t>･･･画像による識別を多く使用することが考えられるもの</a:t>
          </a:r>
          <a:endParaRPr kumimoji="1" lang="en-US" altLang="ja-JP" sz="1800"/>
        </a:p>
        <a:p>
          <a:pPr algn="l"/>
          <a:r>
            <a:rPr kumimoji="1" lang="en-US" altLang="ja-JP" sz="1800"/>
            <a:t>5</a:t>
          </a:r>
          <a:r>
            <a:rPr kumimoji="1" lang="ja-JP" altLang="en-US" sz="1800"/>
            <a:t>･･･一定のルールを設けることが難しく、自動化のリスクが高いもの</a:t>
          </a:r>
          <a:endParaRPr kumimoji="1" lang="en-US" altLang="ja-JP" sz="1800"/>
        </a:p>
      </xdr:txBody>
    </xdr:sp>
    <xdr:clientData/>
  </xdr:twoCellAnchor>
  <xdr:twoCellAnchor>
    <xdr:from>
      <xdr:col>2</xdr:col>
      <xdr:colOff>5193</xdr:colOff>
      <xdr:row>21</xdr:row>
      <xdr:rowOff>0</xdr:rowOff>
    </xdr:from>
    <xdr:to>
      <xdr:col>3</xdr:col>
      <xdr:colOff>17318</xdr:colOff>
      <xdr:row>26</xdr:row>
      <xdr:rowOff>231198</xdr:rowOff>
    </xdr:to>
    <xdr:sp macro="" textlink="">
      <xdr:nvSpPr>
        <xdr:cNvPr id="3" name="正方形/長方形 2"/>
        <xdr:cNvSpPr/>
      </xdr:nvSpPr>
      <xdr:spPr>
        <a:xfrm>
          <a:off x="1376793" y="6257925"/>
          <a:ext cx="2650550" cy="1564698"/>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･･･優先度低</a:t>
          </a:r>
          <a:endParaRPr kumimoji="1" lang="en-US" altLang="ja-JP" sz="1800"/>
        </a:p>
        <a:p>
          <a:pPr algn="l"/>
          <a:r>
            <a:rPr kumimoji="1" lang="en-US" altLang="ja-JP" sz="1800"/>
            <a:t>2</a:t>
          </a:r>
          <a:r>
            <a:rPr kumimoji="1" lang="ja-JP" altLang="en-US" sz="1800"/>
            <a:t>･･･優先度中</a:t>
          </a:r>
          <a:endParaRPr kumimoji="1" lang="en-US" altLang="ja-JP" sz="1800"/>
        </a:p>
        <a:p>
          <a:pPr algn="l"/>
          <a:r>
            <a:rPr kumimoji="1" lang="en-US" altLang="ja-JP" sz="1800"/>
            <a:t>3</a:t>
          </a:r>
          <a:r>
            <a:rPr kumimoji="1" lang="ja-JP" altLang="en-US" sz="1800"/>
            <a:t>･･･優先度高</a:t>
          </a:r>
          <a:endParaRPr kumimoji="1" lang="en-US" altLang="ja-JP" sz="18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25623</xdr:colOff>
      <xdr:row>49</xdr:row>
      <xdr:rowOff>242454</xdr:rowOff>
    </xdr:from>
    <xdr:to>
      <xdr:col>5</xdr:col>
      <xdr:colOff>4914466</xdr:colOff>
      <xdr:row>59</xdr:row>
      <xdr:rowOff>1</xdr:rowOff>
    </xdr:to>
    <xdr:sp macro="" textlink="">
      <xdr:nvSpPr>
        <xdr:cNvPr id="2" name="正方形/長方形 1"/>
        <xdr:cNvSpPr/>
      </xdr:nvSpPr>
      <xdr:spPr>
        <a:xfrm>
          <a:off x="1397223" y="15511029"/>
          <a:ext cx="10175218" cy="242454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a:t>
          </a:r>
          <a:r>
            <a:rPr kumimoji="1" lang="en-US" altLang="ja-JP" sz="1800"/>
            <a:t>WinActor</a:t>
          </a:r>
          <a:r>
            <a:rPr kumimoji="1" lang="ja-JP" altLang="en-US" sz="1800"/>
            <a:t>でノードが多く用意されており、対応できる可能性が高い</a:t>
          </a:r>
          <a:endParaRPr kumimoji="1" lang="en-US" altLang="ja-JP" sz="1800"/>
        </a:p>
        <a:p>
          <a:pPr algn="l"/>
          <a:r>
            <a:rPr kumimoji="1" lang="en-US" altLang="ja-JP" sz="1800"/>
            <a:t>2</a:t>
          </a:r>
          <a:r>
            <a:rPr kumimoji="1" lang="ja-JP" altLang="en-US" sz="1800"/>
            <a:t>･･･</a:t>
          </a:r>
          <a:r>
            <a:rPr kumimoji="1" lang="ja-JP" altLang="en-US" sz="1800" baseline="0"/>
            <a:t>キーボード操作を多く使用することが考えられるもの</a:t>
          </a:r>
          <a:endParaRPr kumimoji="1" lang="en-US" altLang="ja-JP" sz="1800" baseline="0"/>
        </a:p>
        <a:p>
          <a:pPr algn="l"/>
          <a:r>
            <a:rPr kumimoji="1" lang="en-US" altLang="ja-JP" sz="1800"/>
            <a:t>3</a:t>
          </a:r>
          <a:r>
            <a:rPr kumimoji="1" lang="ja-JP" altLang="en-US" sz="1800"/>
            <a:t>･･･現状の操作手順を</a:t>
          </a:r>
          <a:r>
            <a:rPr kumimoji="1" lang="en-US" altLang="ja-JP" sz="1800"/>
            <a:t>WinActor</a:t>
          </a:r>
          <a:r>
            <a:rPr kumimoji="1" lang="ja-JP" altLang="en-US" sz="1800"/>
            <a:t>に適した形に変更する必要があると考えられるもの</a:t>
          </a:r>
          <a:endParaRPr kumimoji="1" lang="en-US" altLang="ja-JP" sz="1800"/>
        </a:p>
        <a:p>
          <a:pPr algn="l"/>
          <a:r>
            <a:rPr kumimoji="1" lang="en-US" altLang="ja-JP" sz="1800"/>
            <a:t>4</a:t>
          </a:r>
          <a:r>
            <a:rPr kumimoji="1" lang="ja-JP" altLang="en-US" sz="1800"/>
            <a:t>･･･画像による識別を多く使用することが考えられるもの</a:t>
          </a:r>
          <a:endParaRPr kumimoji="1" lang="en-US" altLang="ja-JP" sz="1800"/>
        </a:p>
        <a:p>
          <a:pPr algn="l"/>
          <a:r>
            <a:rPr kumimoji="1" lang="en-US" altLang="ja-JP" sz="1800"/>
            <a:t>5</a:t>
          </a:r>
          <a:r>
            <a:rPr kumimoji="1" lang="ja-JP" altLang="en-US" sz="1800"/>
            <a:t>･･･一定のルールを設けることが難しく、自動化のリスクが高いもの</a:t>
          </a:r>
          <a:endParaRPr kumimoji="1" lang="en-US" altLang="ja-JP" sz="1800"/>
        </a:p>
      </xdr:txBody>
    </xdr:sp>
    <xdr:clientData/>
  </xdr:twoCellAnchor>
  <xdr:twoCellAnchor>
    <xdr:from>
      <xdr:col>2</xdr:col>
      <xdr:colOff>5193</xdr:colOff>
      <xdr:row>21</xdr:row>
      <xdr:rowOff>0</xdr:rowOff>
    </xdr:from>
    <xdr:to>
      <xdr:col>3</xdr:col>
      <xdr:colOff>17318</xdr:colOff>
      <xdr:row>26</xdr:row>
      <xdr:rowOff>231198</xdr:rowOff>
    </xdr:to>
    <xdr:sp macro="" textlink="">
      <xdr:nvSpPr>
        <xdr:cNvPr id="3" name="正方形/長方形 2"/>
        <xdr:cNvSpPr/>
      </xdr:nvSpPr>
      <xdr:spPr>
        <a:xfrm>
          <a:off x="1376793" y="6257925"/>
          <a:ext cx="2650550" cy="1564698"/>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800"/>
            <a:t>&lt;</a:t>
          </a:r>
          <a:r>
            <a:rPr kumimoji="1" lang="ja-JP" altLang="en-US" sz="1800"/>
            <a:t>重み付けの基準</a:t>
          </a:r>
          <a:r>
            <a:rPr kumimoji="1" lang="en-US" altLang="ja-JP" sz="1800"/>
            <a:t>&gt;</a:t>
          </a:r>
        </a:p>
        <a:p>
          <a:pPr algn="l"/>
          <a:r>
            <a:rPr kumimoji="1" lang="en-US" altLang="ja-JP" sz="1800"/>
            <a:t>1</a:t>
          </a:r>
          <a:r>
            <a:rPr kumimoji="1" lang="ja-JP" altLang="en-US" sz="1800"/>
            <a:t>･･･優先度低</a:t>
          </a:r>
          <a:endParaRPr kumimoji="1" lang="en-US" altLang="ja-JP" sz="1800"/>
        </a:p>
        <a:p>
          <a:pPr algn="l"/>
          <a:r>
            <a:rPr kumimoji="1" lang="en-US" altLang="ja-JP" sz="1800"/>
            <a:t>2</a:t>
          </a:r>
          <a:r>
            <a:rPr kumimoji="1" lang="ja-JP" altLang="en-US" sz="1800"/>
            <a:t>･･･優先度中</a:t>
          </a:r>
          <a:endParaRPr kumimoji="1" lang="en-US" altLang="ja-JP" sz="1800"/>
        </a:p>
        <a:p>
          <a:pPr algn="l"/>
          <a:r>
            <a:rPr kumimoji="1" lang="en-US" altLang="ja-JP" sz="1800"/>
            <a:t>3</a:t>
          </a:r>
          <a:r>
            <a:rPr kumimoji="1" lang="ja-JP" altLang="en-US" sz="1800"/>
            <a:t>･･･優先度高</a:t>
          </a:r>
          <a:endParaRPr kumimoji="1" lang="en-US" altLang="ja-JP" sz="18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353558</xdr:colOff>
      <xdr:row>10</xdr:row>
      <xdr:rowOff>99330</xdr:rowOff>
    </xdr:from>
    <xdr:to>
      <xdr:col>16</xdr:col>
      <xdr:colOff>340179</xdr:colOff>
      <xdr:row>44</xdr:row>
      <xdr:rowOff>21323</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435429</xdr:colOff>
      <xdr:row>13</xdr:row>
      <xdr:rowOff>81643</xdr:rowOff>
    </xdr:from>
    <xdr:to>
      <xdr:col>3</xdr:col>
      <xdr:colOff>312109</xdr:colOff>
      <xdr:row>17</xdr:row>
      <xdr:rowOff>125551</xdr:rowOff>
    </xdr:to>
    <xdr:sp macro="" textlink="">
      <xdr:nvSpPr>
        <xdr:cNvPr id="3" name="線吹き出し 1 (枠付き) 2"/>
        <xdr:cNvSpPr/>
      </xdr:nvSpPr>
      <xdr:spPr>
        <a:xfrm>
          <a:off x="435429" y="2381250"/>
          <a:ext cx="1917751" cy="751480"/>
        </a:xfrm>
        <a:prstGeom prst="borderCallout1">
          <a:avLst>
            <a:gd name="adj1" fmla="val 111054"/>
            <a:gd name="adj2" fmla="val 55329"/>
            <a:gd name="adj3" fmla="val 225785"/>
            <a:gd name="adj4" fmla="val 83004"/>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100">
              <a:solidFill>
                <a:sysClr val="windowText" lastClr="000000"/>
              </a:solidFill>
            </a:rPr>
            <a:t>点数が高いほど自動化の効果が見込まれる作業である。</a:t>
          </a:r>
          <a:endParaRPr kumimoji="1" lang="en-US" altLang="ja-JP" sz="1100">
            <a:solidFill>
              <a:sysClr val="windowText" lastClr="000000"/>
            </a:solidFill>
          </a:endParaRPr>
        </a:p>
      </xdr:txBody>
    </xdr:sp>
    <xdr:clientData/>
  </xdr:twoCellAnchor>
  <xdr:twoCellAnchor>
    <xdr:from>
      <xdr:col>11</xdr:col>
      <xdr:colOff>202060</xdr:colOff>
      <xdr:row>22</xdr:row>
      <xdr:rowOff>158750</xdr:rowOff>
    </xdr:from>
    <xdr:to>
      <xdr:col>14</xdr:col>
      <xdr:colOff>396874</xdr:colOff>
      <xdr:row>27</xdr:row>
      <xdr:rowOff>152197</xdr:rowOff>
    </xdr:to>
    <xdr:sp macro="" textlink="">
      <xdr:nvSpPr>
        <xdr:cNvPr id="5" name="線吹き出し 1 (枠付き) 4"/>
        <xdr:cNvSpPr/>
      </xdr:nvSpPr>
      <xdr:spPr>
        <a:xfrm>
          <a:off x="7710935" y="4000500"/>
          <a:ext cx="2242689" cy="866572"/>
        </a:xfrm>
        <a:prstGeom prst="borderCallout1">
          <a:avLst>
            <a:gd name="adj1" fmla="val 118956"/>
            <a:gd name="adj2" fmla="val 55398"/>
            <a:gd name="adj3" fmla="val 205405"/>
            <a:gd name="adj4" fmla="val 37285"/>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100">
              <a:solidFill>
                <a:sysClr val="windowText" lastClr="000000"/>
              </a:solidFill>
            </a:rPr>
            <a:t>「自動化効果が低い」かつ「作業が複雑なもの」は自動化優先度が低い作業となる。</a:t>
          </a:r>
          <a:endParaRPr kumimoji="1" lang="en-US" altLang="ja-JP" sz="1100">
            <a:solidFill>
              <a:sysClr val="windowText" lastClr="000000"/>
            </a:solidFill>
          </a:endParaRPr>
        </a:p>
      </xdr:txBody>
    </xdr:sp>
    <xdr:clientData/>
  </xdr:twoCellAnchor>
  <xdr:twoCellAnchor>
    <xdr:from>
      <xdr:col>8</xdr:col>
      <xdr:colOff>75060</xdr:colOff>
      <xdr:row>13</xdr:row>
      <xdr:rowOff>147412</xdr:rowOff>
    </xdr:from>
    <xdr:to>
      <xdr:col>11</xdr:col>
      <xdr:colOff>269874</xdr:colOff>
      <xdr:row>18</xdr:row>
      <xdr:rowOff>134056</xdr:rowOff>
    </xdr:to>
    <xdr:sp macro="" textlink="">
      <xdr:nvSpPr>
        <xdr:cNvPr id="6" name="線吹き出し 1 (枠付き) 5"/>
        <xdr:cNvSpPr/>
      </xdr:nvSpPr>
      <xdr:spPr>
        <a:xfrm>
          <a:off x="5536060" y="2417537"/>
          <a:ext cx="2242689" cy="859769"/>
        </a:xfrm>
        <a:prstGeom prst="borderCallout1">
          <a:avLst>
            <a:gd name="adj1" fmla="val 27372"/>
            <a:gd name="adj2" fmla="val -12259"/>
            <a:gd name="adj3" fmla="val 112220"/>
            <a:gd name="adj4" fmla="val -30479"/>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100">
              <a:solidFill>
                <a:sysClr val="windowText" lastClr="000000"/>
              </a:solidFill>
            </a:rPr>
            <a:t>「自動化効果が高い」かつ「作業が簡易なもの」は自動化優先度が高い作業となる。</a:t>
          </a:r>
          <a:endParaRPr kumimoji="1" lang="en-US" altLang="ja-JP" sz="1100">
            <a:solidFill>
              <a:sysClr val="windowText" lastClr="000000"/>
            </a:solidFill>
          </a:endParaRPr>
        </a:p>
      </xdr:txBody>
    </xdr:sp>
    <xdr:clientData/>
  </xdr:twoCellAnchor>
  <xdr:twoCellAnchor>
    <xdr:from>
      <xdr:col>16</xdr:col>
      <xdr:colOff>376686</xdr:colOff>
      <xdr:row>16</xdr:row>
      <xdr:rowOff>108858</xdr:rowOff>
    </xdr:from>
    <xdr:to>
      <xdr:col>19</xdr:col>
      <xdr:colOff>557893</xdr:colOff>
      <xdr:row>22</xdr:row>
      <xdr:rowOff>27466</xdr:rowOff>
    </xdr:to>
    <xdr:sp macro="" textlink="">
      <xdr:nvSpPr>
        <xdr:cNvPr id="7" name="線吹き出し 1 (枠付き) 6"/>
        <xdr:cNvSpPr/>
      </xdr:nvSpPr>
      <xdr:spPr>
        <a:xfrm>
          <a:off x="11262400" y="2939144"/>
          <a:ext cx="2222279" cy="979965"/>
        </a:xfrm>
        <a:prstGeom prst="borderCallout1">
          <a:avLst>
            <a:gd name="adj1" fmla="val 117232"/>
            <a:gd name="adj2" fmla="val 20100"/>
            <a:gd name="adj3" fmla="val 164039"/>
            <a:gd name="adj4" fmla="val -10184"/>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100">
              <a:solidFill>
                <a:sysClr val="windowText" lastClr="000000"/>
              </a:solidFill>
            </a:rPr>
            <a:t>複数の作業について、ヒアリングシートを作成し、結果を比較することで自動化対象作業を検討する。</a:t>
          </a:r>
          <a:endParaRPr kumimoji="1" lang="en-US" altLang="ja-JP" sz="1100">
            <a:solidFill>
              <a:sysClr val="windowText" lastClr="000000"/>
            </a:solidFill>
          </a:endParaRPr>
        </a:p>
      </xdr:txBody>
    </xdr:sp>
    <xdr:clientData/>
  </xdr:twoCellAnchor>
  <xdr:twoCellAnchor>
    <xdr:from>
      <xdr:col>10</xdr:col>
      <xdr:colOff>666751</xdr:colOff>
      <xdr:row>42</xdr:row>
      <xdr:rowOff>54428</xdr:rowOff>
    </xdr:from>
    <xdr:to>
      <xdr:col>13</xdr:col>
      <xdr:colOff>532189</xdr:colOff>
      <xdr:row>46</xdr:row>
      <xdr:rowOff>49661</xdr:rowOff>
    </xdr:to>
    <xdr:sp macro="" textlink="">
      <xdr:nvSpPr>
        <xdr:cNvPr id="8" name="線吹き出し 1 (枠付き) 7"/>
        <xdr:cNvSpPr/>
      </xdr:nvSpPr>
      <xdr:spPr>
        <a:xfrm>
          <a:off x="7470322" y="7483928"/>
          <a:ext cx="1906510" cy="702804"/>
        </a:xfrm>
        <a:prstGeom prst="borderCallout1">
          <a:avLst>
            <a:gd name="adj1" fmla="val 64296"/>
            <a:gd name="adj2" fmla="val -5608"/>
            <a:gd name="adj3" fmla="val 25503"/>
            <a:gd name="adj4" fmla="val -32428"/>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100">
              <a:solidFill>
                <a:sysClr val="windowText" lastClr="000000"/>
              </a:solidFill>
            </a:rPr>
            <a:t>点数が高いほど自動化の難易度が挙がる作業である。</a:t>
          </a:r>
          <a:endParaRPr kumimoji="1" lang="en-US" altLang="ja-JP" sz="1100">
            <a:solidFill>
              <a:sysClr val="windowText" lastClr="000000"/>
            </a:solidFill>
          </a:endParaRPr>
        </a:p>
      </xdr:txBody>
    </xdr:sp>
    <xdr:clientData/>
  </xdr:twoCellAnchor>
  <xdr:twoCellAnchor>
    <xdr:from>
      <xdr:col>7</xdr:col>
      <xdr:colOff>140394</xdr:colOff>
      <xdr:row>28</xdr:row>
      <xdr:rowOff>111574</xdr:rowOff>
    </xdr:from>
    <xdr:to>
      <xdr:col>8</xdr:col>
      <xdr:colOff>639300</xdr:colOff>
      <xdr:row>32</xdr:row>
      <xdr:rowOff>91906</xdr:rowOff>
    </xdr:to>
    <xdr:sp macro="" textlink="">
      <xdr:nvSpPr>
        <xdr:cNvPr id="4" name="円/楕円 3"/>
        <xdr:cNvSpPr/>
      </xdr:nvSpPr>
      <xdr:spPr>
        <a:xfrm rot="19791008">
          <a:off x="4902894" y="5064574"/>
          <a:ext cx="1179263" cy="687903"/>
        </a:xfrm>
        <a:prstGeom prst="ellipse">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112059</xdr:colOff>
      <xdr:row>37</xdr:row>
      <xdr:rowOff>124065</xdr:rowOff>
    </xdr:from>
    <xdr:to>
      <xdr:col>8</xdr:col>
      <xdr:colOff>324970</xdr:colOff>
      <xdr:row>56</xdr:row>
      <xdr:rowOff>89646</xdr:rowOff>
    </xdr:to>
    <xdr:sp macro="" textlink="">
      <xdr:nvSpPr>
        <xdr:cNvPr id="9" name="線吹き出し 1 (枠付き) 8"/>
        <xdr:cNvSpPr/>
      </xdr:nvSpPr>
      <xdr:spPr>
        <a:xfrm>
          <a:off x="2846294" y="6343330"/>
          <a:ext cx="2947147" cy="3159257"/>
        </a:xfrm>
        <a:prstGeom prst="borderCallout1">
          <a:avLst>
            <a:gd name="adj1" fmla="val -4200"/>
            <a:gd name="adj2" fmla="val 68544"/>
            <a:gd name="adj3" fmla="val -24535"/>
            <a:gd name="adj4" fmla="val 84200"/>
          </a:avLst>
        </a:prstGeom>
        <a:solidFill>
          <a:srgbClr val="FDEADA"/>
        </a:solidFill>
        <a:ln w="19050">
          <a:tailEnd type="ova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kumimoji="1" lang="ja-JP" altLang="en-US" sz="1100">
              <a:solidFill>
                <a:sysClr val="windowText" lastClr="000000"/>
              </a:solidFill>
            </a:rPr>
            <a:t>自動化優先度の判断が難しい場合は、</a:t>
          </a:r>
          <a:r>
            <a:rPr kumimoji="1" lang="en-US" altLang="ja-JP" sz="1100">
              <a:solidFill>
                <a:sysClr val="windowText" lastClr="000000"/>
              </a:solidFill>
            </a:rPr>
            <a:t>RPA</a:t>
          </a:r>
          <a:r>
            <a:rPr kumimoji="1" lang="ja-JP" altLang="en-US" sz="1100">
              <a:solidFill>
                <a:sysClr val="windowText" lastClr="000000"/>
              </a:solidFill>
            </a:rPr>
            <a:t>は一般的にスモールスタートで始めることが望ましい。</a:t>
          </a:r>
          <a:endParaRPr kumimoji="1" lang="en-US" altLang="ja-JP" sz="1100">
            <a:solidFill>
              <a:sysClr val="windowText" lastClr="000000"/>
            </a:solidFill>
          </a:endParaRPr>
        </a:p>
        <a:p>
          <a:pPr algn="l"/>
          <a:r>
            <a:rPr kumimoji="1" lang="ja-JP" altLang="en-US" sz="1100">
              <a:solidFill>
                <a:sysClr val="windowText" lastClr="000000"/>
              </a:solidFill>
            </a:rPr>
            <a:t>したがって、</a:t>
          </a:r>
          <a:endParaRPr kumimoji="1" lang="en-US" altLang="ja-JP" sz="1100">
            <a:solidFill>
              <a:sysClr val="windowText" lastClr="000000"/>
            </a:solidFill>
          </a:endParaRPr>
        </a:p>
        <a:p>
          <a:pPr algn="l"/>
          <a:r>
            <a:rPr kumimoji="1" lang="ja-JP" altLang="en-US" sz="1100">
              <a:solidFill>
                <a:sysClr val="windowText" lastClr="000000"/>
              </a:solidFill>
            </a:rPr>
            <a:t>「作業の複雑さが低いもの」</a:t>
          </a:r>
          <a:endParaRPr kumimoji="1" lang="en-US" altLang="ja-JP" sz="1100">
            <a:solidFill>
              <a:sysClr val="windowText" lastClr="000000"/>
            </a:solidFill>
          </a:endParaRPr>
        </a:p>
        <a:p>
          <a:pPr algn="l"/>
          <a:r>
            <a:rPr kumimoji="1" lang="ja-JP" altLang="en-US" sz="1100">
              <a:solidFill>
                <a:sysClr val="windowText" lastClr="000000"/>
              </a:solidFill>
            </a:rPr>
            <a:t>「作業頻度がより高いもの」</a:t>
          </a:r>
          <a:endParaRPr kumimoji="1" lang="en-US" altLang="ja-JP" sz="1100">
            <a:solidFill>
              <a:sysClr val="windowText" lastClr="000000"/>
            </a:solidFill>
          </a:endParaRPr>
        </a:p>
        <a:p>
          <a:pPr algn="l"/>
          <a:r>
            <a:rPr kumimoji="1" lang="ja-JP" altLang="en-US" sz="1100">
              <a:solidFill>
                <a:sysClr val="windowText" lastClr="000000"/>
              </a:solidFill>
            </a:rPr>
            <a:t>から自動化する。</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その他の判断基準として</a:t>
          </a:r>
          <a:endParaRPr kumimoji="1" lang="en-US" altLang="ja-JP" sz="1100">
            <a:solidFill>
              <a:sysClr val="windowText" lastClr="000000"/>
            </a:solidFill>
          </a:endParaRPr>
        </a:p>
        <a:p>
          <a:pPr algn="l"/>
          <a:r>
            <a:rPr kumimoji="1" lang="ja-JP" altLang="en-US" sz="1100">
              <a:solidFill>
                <a:sysClr val="windowText" lastClr="000000"/>
              </a:solidFill>
            </a:rPr>
            <a:t>「使用アプリケーション数が少ない作業」</a:t>
          </a:r>
          <a:endParaRPr kumimoji="1" lang="en-US" altLang="ja-JP" sz="1100">
            <a:solidFill>
              <a:sysClr val="windowText" lastClr="000000"/>
            </a:solidFill>
          </a:endParaRPr>
        </a:p>
        <a:p>
          <a:pPr algn="l"/>
          <a:r>
            <a:rPr kumimoji="1" lang="ja-JP" altLang="en-US" sz="1100">
              <a:solidFill>
                <a:sysClr val="windowText" lastClr="000000"/>
              </a:solidFill>
            </a:rPr>
            <a:t>「同じ操作を繰り返す作業」</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en-US" altLang="ja-JP" sz="1100">
              <a:solidFill>
                <a:sysClr val="windowText" lastClr="000000"/>
              </a:solidFill>
            </a:rPr>
            <a:t>IE</a:t>
          </a:r>
          <a:r>
            <a:rPr kumimoji="1" lang="ja-JP" altLang="en-US" sz="1100">
              <a:solidFill>
                <a:sysClr val="windowText" lastClr="000000"/>
              </a:solidFill>
            </a:rPr>
            <a:t>と</a:t>
          </a:r>
          <a:r>
            <a:rPr kumimoji="1" lang="en-US" altLang="ja-JP" sz="1100">
              <a:solidFill>
                <a:sysClr val="windowText" lastClr="000000"/>
              </a:solidFill>
            </a:rPr>
            <a:t>Excel</a:t>
          </a:r>
          <a:r>
            <a:rPr kumimoji="1" lang="ja-JP" altLang="en-US" sz="1100">
              <a:solidFill>
                <a:sysClr val="windowText" lastClr="000000"/>
              </a:solidFill>
            </a:rPr>
            <a:t>をより多く使用している作業」</a:t>
          </a:r>
          <a:endParaRPr kumimoji="1" lang="en-US" altLang="ja-JP" sz="1100">
            <a:solidFill>
              <a:sysClr val="windowText" lastClr="000000"/>
            </a:solidFill>
          </a:endParaRPr>
        </a:p>
        <a:p>
          <a:pPr algn="l"/>
          <a:r>
            <a:rPr kumimoji="1" lang="ja-JP" altLang="en-US" sz="1100">
              <a:solidFill>
                <a:sysClr val="windowText" lastClr="000000"/>
              </a:solidFill>
            </a:rPr>
            <a:t>等が挙げられる。</a:t>
          </a:r>
          <a:endParaRPr kumimoji="1" lang="en-US" altLang="ja-JP" sz="1100">
            <a:solidFill>
              <a:sysClr val="windowText" lastClr="000000"/>
            </a:solidFill>
          </a:endParaRPr>
        </a:p>
      </xdr:txBody>
    </xdr:sp>
    <xdr:clientData/>
  </xdr:twoCellAnchor>
  <xdr:twoCellAnchor>
    <xdr:from>
      <xdr:col>4</xdr:col>
      <xdr:colOff>444500</xdr:colOff>
      <xdr:row>14</xdr:row>
      <xdr:rowOff>47627</xdr:rowOff>
    </xdr:from>
    <xdr:to>
      <xdr:col>14</xdr:col>
      <xdr:colOff>190500</xdr:colOff>
      <xdr:row>38</xdr:row>
      <xdr:rowOff>120573</xdr:rowOff>
    </xdr:to>
    <xdr:cxnSp macro="">
      <xdr:nvCxnSpPr>
        <xdr:cNvPr id="12" name="直線矢印コネクタ 11"/>
        <xdr:cNvCxnSpPr>
          <a:cxnSpLocks noChangeAspect="1"/>
        </xdr:cNvCxnSpPr>
      </xdr:nvCxnSpPr>
      <xdr:spPr>
        <a:xfrm flipH="1" flipV="1">
          <a:off x="3175000" y="2492377"/>
          <a:ext cx="6572250" cy="4263946"/>
        </a:xfrm>
        <a:prstGeom prst="straightConnector1">
          <a:avLst/>
        </a:prstGeom>
        <a:ln w="317500">
          <a:solidFill>
            <a:schemeClr val="accent1">
              <a:lumMod val="75000"/>
              <a:alpha val="36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ega-fs\06_ALMC\40_ITSM\10_&#26222;&#21450;&#23637;&#38283;&#12464;&#12523;&#12540;&#12503;\71_TERASOLUNA%20IT&#12469;&#12540;&#12499;&#12473;&#31649;&#29702;&#25163;&#38918;\24_ver4.5.0&#29256;&#25913;&#35330;&#20316;&#26989;\02&#26412;&#32232;&#25913;&#23450;&#20316;&#26989;\03_&#27096;&#24335;&#12539;&#20316;&#26989;&#35201;&#38936;&#12539;SS&#25163;&#38918;&#25913;&#35330;&#20316;&#26989;\02_&#20462;&#27491;&#20013;\02_&#27096;&#24335;&#39006;\&#34920;&#32025;&#12471;&#12540;&#12488;&#12469;&#12531;&#12503;&#1252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タイトル"/>
      <sheetName val="画面一覧（サンプル）"/>
      <sheetName val="画面一覧（様式)"/>
    </sheetNames>
    <sheetDataSet>
      <sheetData sheetId="0"/>
      <sheetData sheetId="1">
        <row r="30">
          <cell r="A30" t="str">
            <v>○</v>
          </cell>
        </row>
        <row r="31">
          <cell r="A31" t="str">
            <v>△</v>
          </cell>
        </row>
        <row r="32">
          <cell r="A32" t="str">
            <v>×</v>
          </cell>
        </row>
      </sheetData>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tabSelected="1" view="pageBreakPreview" zoomScaleNormal="100" zoomScaleSheetLayoutView="100" workbookViewId="0"/>
  </sheetViews>
  <sheetFormatPr defaultColWidth="2.625" defaultRowHeight="13.5"/>
  <cols>
    <col min="1" max="1" width="2.625" style="17" customWidth="1"/>
    <col min="2" max="2" width="131.375" style="17" customWidth="1"/>
    <col min="3" max="16384" width="2.625" style="17"/>
  </cols>
  <sheetData>
    <row r="1" spans="1:1" s="14" customFormat="1" ht="37.5" customHeight="1">
      <c r="A1" s="13"/>
    </row>
    <row r="2" spans="1:1" s="14" customFormat="1"/>
    <row r="3" spans="1:1" s="14" customFormat="1"/>
    <row r="4" spans="1:1" s="14" customFormat="1"/>
    <row r="5" spans="1:1" s="14" customFormat="1"/>
    <row r="6" spans="1:1" s="14" customFormat="1"/>
    <row r="7" spans="1:1" s="14" customFormat="1"/>
    <row r="8" spans="1:1" s="14" customFormat="1"/>
    <row r="9" spans="1:1" s="14" customFormat="1"/>
    <row r="10" spans="1:1" s="14" customFormat="1"/>
    <row r="11" spans="1:1" s="14" customFormat="1"/>
    <row r="12" spans="1:1" s="14" customFormat="1"/>
    <row r="13" spans="1:1" s="14" customFormat="1"/>
    <row r="14" spans="1:1" s="14" customFormat="1"/>
    <row r="15" spans="1:1" s="14" customFormat="1"/>
    <row r="16" spans="1:1" s="14" customFormat="1"/>
    <row r="17" spans="2:2" s="16" customFormat="1" ht="32.25">
      <c r="B17" s="15" t="str">
        <f ca="1">MID(CELL("filename"),SEARCH("[",CELL("filename"))+1, SEARCH("]",CELL("filename"))-SEARCH("[",CELL("filename"))-6)</f>
        <v>03-2_ヒアリングシート</v>
      </c>
    </row>
    <row r="18" spans="2:2" s="16" customFormat="1"/>
    <row r="19" spans="2:2" s="16" customFormat="1"/>
    <row r="20" spans="2:2" s="16" customFormat="1"/>
    <row r="21" spans="2:2" s="16" customFormat="1"/>
    <row r="22" spans="2:2" s="16" customFormat="1"/>
    <row r="23" spans="2:2" s="16" customFormat="1"/>
    <row r="24" spans="2:2" s="16" customFormat="1"/>
    <row r="25" spans="2:2" s="16" customFormat="1"/>
    <row r="26" spans="2:2" s="16" customFormat="1"/>
    <row r="27" spans="2:2" s="16" customFormat="1"/>
    <row r="28" spans="2:2" s="16" customFormat="1"/>
    <row r="29" spans="2:2" s="16" customFormat="1"/>
    <row r="30" spans="2:2" s="16" customFormat="1"/>
    <row r="31" spans="2:2" s="16" customFormat="1"/>
    <row r="32" spans="2:2" s="16" customFormat="1"/>
    <row r="33" spans="2:2" s="16" customFormat="1"/>
    <row r="34" spans="2:2" s="16" customFormat="1"/>
    <row r="35" spans="2:2" s="16" customFormat="1"/>
    <row r="36" spans="2:2" s="16" customFormat="1">
      <c r="B36" s="16" t="s">
        <v>119</v>
      </c>
    </row>
  </sheetData>
  <phoneticPr fontId="1"/>
  <pageMargins left="0.59055118110236227" right="0.23622047244094491" top="0.74803149606299213" bottom="0.74803149606299213" header="0.31496062992125984" footer="0.31496062992125984"/>
  <pageSetup paperSize="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view="pageBreakPreview" zoomScale="70" zoomScaleNormal="10" zoomScaleSheetLayoutView="70" zoomScalePageLayoutView="10" workbookViewId="0">
      <selection activeCell="F31" sqref="F31"/>
    </sheetView>
  </sheetViews>
  <sheetFormatPr defaultRowHeight="13.5"/>
  <cols>
    <col min="3" max="3" width="34.625" bestFit="1" customWidth="1"/>
    <col min="4" max="4" width="27.25" bestFit="1" customWidth="1"/>
    <col min="5" max="5" width="7.5" bestFit="1" customWidth="1"/>
    <col min="6" max="6" width="65.75" customWidth="1"/>
    <col min="7" max="7" width="83.5" customWidth="1"/>
    <col min="8" max="8" width="14" customWidth="1"/>
    <col min="9" max="9" width="13" customWidth="1"/>
    <col min="10" max="10" width="5.25" style="33" hidden="1" customWidth="1"/>
    <col min="11" max="11" width="6.75" bestFit="1" customWidth="1"/>
    <col min="12" max="12" width="12.5" customWidth="1"/>
    <col min="14" max="14" width="20.25" customWidth="1"/>
  </cols>
  <sheetData>
    <row r="1" spans="2:11" ht="14.25" thickBot="1"/>
    <row r="2" spans="2:11">
      <c r="B2" s="70" t="s">
        <v>121</v>
      </c>
      <c r="C2" s="71" t="s">
        <v>123</v>
      </c>
    </row>
    <row r="3" spans="2:11">
      <c r="B3" s="72" t="s">
        <v>122</v>
      </c>
      <c r="C3" s="61" t="s">
        <v>124</v>
      </c>
    </row>
    <row r="4" spans="2:11" ht="14.25" thickBot="1">
      <c r="B4" s="73" t="s">
        <v>125</v>
      </c>
      <c r="C4" s="74" t="s">
        <v>126</v>
      </c>
    </row>
    <row r="7" spans="2:11" ht="21">
      <c r="B7" s="8" t="s">
        <v>108</v>
      </c>
    </row>
    <row r="8" spans="2:11" ht="14.25" thickBot="1"/>
    <row r="9" spans="2:11" ht="17.25">
      <c r="C9" s="54" t="s">
        <v>0</v>
      </c>
      <c r="D9" s="55" t="s">
        <v>5</v>
      </c>
      <c r="E9" s="55" t="s">
        <v>2</v>
      </c>
      <c r="F9" s="55" t="s">
        <v>1</v>
      </c>
      <c r="G9" s="56" t="s">
        <v>22</v>
      </c>
      <c r="H9" s="57" t="s">
        <v>3</v>
      </c>
      <c r="I9" s="25"/>
      <c r="J9" s="34"/>
      <c r="K9" s="25"/>
    </row>
    <row r="10" spans="2:11" ht="17.25">
      <c r="C10" s="116" t="s">
        <v>107</v>
      </c>
      <c r="D10" s="117" t="s">
        <v>112</v>
      </c>
      <c r="E10" s="58">
        <f t="shared" ref="E10:E15" si="0">ROW()-9</f>
        <v>1</v>
      </c>
      <c r="F10" s="59" t="s">
        <v>48</v>
      </c>
      <c r="G10" s="60" t="s">
        <v>13</v>
      </c>
      <c r="H10" s="61"/>
      <c r="I10" s="25"/>
      <c r="J10" s="34"/>
      <c r="K10" s="25"/>
    </row>
    <row r="11" spans="2:11" ht="17.25">
      <c r="C11" s="116"/>
      <c r="D11" s="117"/>
      <c r="E11" s="58">
        <f t="shared" si="0"/>
        <v>2</v>
      </c>
      <c r="F11" s="62" t="s">
        <v>49</v>
      </c>
      <c r="G11" s="63" t="s">
        <v>51</v>
      </c>
      <c r="H11" s="61"/>
      <c r="I11" s="25"/>
      <c r="J11" s="34"/>
      <c r="K11" s="25"/>
    </row>
    <row r="12" spans="2:11" ht="17.25">
      <c r="C12" s="114" t="s">
        <v>111</v>
      </c>
      <c r="D12" s="118" t="s">
        <v>112</v>
      </c>
      <c r="E12" s="58">
        <f t="shared" si="0"/>
        <v>3</v>
      </c>
      <c r="F12" s="62" t="s">
        <v>50</v>
      </c>
      <c r="G12" s="63" t="s">
        <v>52</v>
      </c>
      <c r="H12" s="61"/>
      <c r="I12" s="25"/>
      <c r="J12" s="34"/>
      <c r="K12" s="25"/>
    </row>
    <row r="13" spans="2:11" ht="57.75" customHeight="1">
      <c r="C13" s="114"/>
      <c r="D13" s="118"/>
      <c r="E13" s="58">
        <f t="shared" si="0"/>
        <v>4</v>
      </c>
      <c r="F13" s="62" t="s">
        <v>53</v>
      </c>
      <c r="G13" s="63" t="s">
        <v>113</v>
      </c>
      <c r="H13" s="61" t="s">
        <v>120</v>
      </c>
      <c r="I13" s="25"/>
      <c r="J13" s="34"/>
      <c r="K13" s="25"/>
    </row>
    <row r="14" spans="2:11" ht="69.75" customHeight="1">
      <c r="C14" s="115"/>
      <c r="D14" s="119"/>
      <c r="E14" s="58">
        <f t="shared" si="0"/>
        <v>5</v>
      </c>
      <c r="F14" s="64" t="s">
        <v>54</v>
      </c>
      <c r="G14" s="63" t="s">
        <v>83</v>
      </c>
      <c r="H14" s="61"/>
      <c r="I14" s="25"/>
      <c r="J14" s="34"/>
      <c r="K14" s="25"/>
    </row>
    <row r="15" spans="2:11" ht="44.25" customHeight="1" thickBot="1">
      <c r="C15" s="65" t="s">
        <v>92</v>
      </c>
      <c r="D15" s="66"/>
      <c r="E15" s="66">
        <f t="shared" si="0"/>
        <v>6</v>
      </c>
      <c r="F15" s="67" t="s">
        <v>93</v>
      </c>
      <c r="G15" s="68" t="s">
        <v>127</v>
      </c>
      <c r="H15" s="69"/>
      <c r="I15" s="25"/>
      <c r="J15" s="34"/>
      <c r="K15" s="25"/>
    </row>
    <row r="16" spans="2:11" ht="18" customHeight="1" thickBot="1">
      <c r="K16" s="26"/>
    </row>
    <row r="17" spans="1:11" ht="29.25" customHeight="1" thickBot="1">
      <c r="H17" s="83" t="str">
        <f>IF(J17=0,"",J17)</f>
        <v/>
      </c>
      <c r="I17" s="32"/>
      <c r="J17" s="33">
        <f>IF(COUNTIF(H10:H15,"○")&gt;0,"自動化要検討",)</f>
        <v>0</v>
      </c>
    </row>
    <row r="18" spans="1:11" ht="18" customHeight="1">
      <c r="I18" s="32"/>
    </row>
    <row r="19" spans="1:11" ht="18" customHeight="1"/>
    <row r="20" spans="1:11" ht="21">
      <c r="A20" s="1"/>
      <c r="B20" s="8" t="s">
        <v>109</v>
      </c>
      <c r="C20" s="1"/>
      <c r="D20" s="1"/>
      <c r="E20" s="1"/>
      <c r="F20" s="1"/>
      <c r="G20" s="1"/>
      <c r="H20" s="1"/>
      <c r="I20" s="1"/>
      <c r="J20" s="35"/>
      <c r="K20" s="1"/>
    </row>
    <row r="21" spans="1:11" ht="21">
      <c r="A21" s="1"/>
      <c r="B21" s="8"/>
      <c r="C21" s="1"/>
      <c r="D21" s="1"/>
      <c r="E21" s="1"/>
      <c r="F21" s="1"/>
      <c r="G21" s="1"/>
      <c r="H21" s="1"/>
      <c r="I21" s="1"/>
      <c r="J21" s="35"/>
      <c r="K21" s="1"/>
    </row>
    <row r="22" spans="1:11" ht="21">
      <c r="A22" s="1"/>
      <c r="B22" s="8"/>
      <c r="C22" s="1"/>
      <c r="D22" s="1"/>
      <c r="E22" s="1"/>
      <c r="F22" s="1"/>
      <c r="G22" s="1"/>
      <c r="H22" s="1"/>
      <c r="I22" s="1"/>
      <c r="J22" s="35"/>
      <c r="K22" s="1"/>
    </row>
    <row r="23" spans="1:11" ht="21">
      <c r="A23" s="1"/>
      <c r="B23" s="8"/>
      <c r="C23" s="1"/>
      <c r="D23" s="1"/>
      <c r="E23" s="1"/>
      <c r="F23" s="1"/>
      <c r="G23" s="1"/>
      <c r="H23" s="1"/>
      <c r="I23" s="1"/>
      <c r="J23" s="35"/>
      <c r="K23" s="1"/>
    </row>
    <row r="24" spans="1:11" ht="21">
      <c r="A24" s="1"/>
      <c r="B24" s="8"/>
      <c r="C24" s="1"/>
      <c r="D24" s="1"/>
      <c r="E24" s="1"/>
      <c r="F24" s="1"/>
      <c r="G24" s="1"/>
      <c r="H24" s="1"/>
      <c r="I24" s="1"/>
      <c r="J24" s="35"/>
      <c r="K24" s="1"/>
    </row>
    <row r="25" spans="1:11" ht="21">
      <c r="A25" s="1"/>
      <c r="B25" s="8"/>
      <c r="C25" s="1"/>
      <c r="D25" s="1"/>
      <c r="E25" s="1"/>
      <c r="F25" s="1"/>
      <c r="G25" s="1"/>
      <c r="H25" s="1"/>
      <c r="I25" s="1"/>
      <c r="J25" s="35"/>
      <c r="K25" s="1"/>
    </row>
    <row r="26" spans="1:11" ht="21">
      <c r="A26" s="1"/>
      <c r="B26" s="8"/>
      <c r="C26" s="1"/>
      <c r="D26" s="1"/>
      <c r="E26" s="1"/>
      <c r="F26" s="1"/>
      <c r="G26" s="1"/>
      <c r="H26" s="1"/>
      <c r="I26" s="1"/>
      <c r="J26" s="35"/>
      <c r="K26" s="1"/>
    </row>
    <row r="27" spans="1:11" ht="21">
      <c r="A27" s="1"/>
      <c r="B27" s="8"/>
      <c r="C27" s="1"/>
      <c r="D27" s="1"/>
      <c r="E27" s="1"/>
      <c r="F27" s="1"/>
      <c r="G27" s="1"/>
      <c r="H27" s="1"/>
      <c r="I27" s="1"/>
      <c r="J27" s="35"/>
      <c r="K27" s="1"/>
    </row>
    <row r="28" spans="1:11" ht="18" thickBot="1">
      <c r="A28" s="1"/>
      <c r="B28" s="1"/>
      <c r="C28" s="1"/>
      <c r="D28" s="1"/>
      <c r="E28" s="1"/>
      <c r="F28" s="1"/>
      <c r="G28" s="1"/>
      <c r="H28" s="1"/>
      <c r="I28" s="1"/>
      <c r="J28" s="35"/>
      <c r="K28" s="1"/>
    </row>
    <row r="29" spans="1:11" ht="17.25">
      <c r="A29" s="1"/>
      <c r="B29" s="1"/>
      <c r="C29" s="54" t="s">
        <v>0</v>
      </c>
      <c r="D29" s="55" t="s">
        <v>5</v>
      </c>
      <c r="E29" s="55" t="s">
        <v>2</v>
      </c>
      <c r="F29" s="55" t="s">
        <v>1</v>
      </c>
      <c r="G29" s="55" t="s">
        <v>22</v>
      </c>
      <c r="H29" s="55" t="s">
        <v>12</v>
      </c>
      <c r="I29" s="75" t="s">
        <v>3</v>
      </c>
      <c r="J29" s="35"/>
      <c r="K29" s="1"/>
    </row>
    <row r="30" spans="1:11" ht="32.25" customHeight="1">
      <c r="A30" s="1"/>
      <c r="B30" s="1"/>
      <c r="C30" s="113" t="s">
        <v>31</v>
      </c>
      <c r="D30" s="120" t="s">
        <v>13</v>
      </c>
      <c r="E30" s="76">
        <f>ROW()-29</f>
        <v>1</v>
      </c>
      <c r="F30" s="59" t="s">
        <v>23</v>
      </c>
      <c r="G30" s="59" t="s">
        <v>118</v>
      </c>
      <c r="H30" s="76">
        <v>3</v>
      </c>
      <c r="I30" s="77"/>
      <c r="J30" s="35" t="str">
        <f t="shared" ref="J30:J42" si="1">IF(I30="○",H30,"")</f>
        <v/>
      </c>
      <c r="K30" s="1"/>
    </row>
    <row r="31" spans="1:11" ht="51.75" customHeight="1">
      <c r="A31" s="1"/>
      <c r="B31" s="1"/>
      <c r="C31" s="114"/>
      <c r="D31" s="118"/>
      <c r="E31" s="76">
        <f t="shared" ref="E31:E43" si="2">ROW()-29</f>
        <v>2</v>
      </c>
      <c r="F31" s="62" t="s">
        <v>28</v>
      </c>
      <c r="G31" s="59" t="s">
        <v>118</v>
      </c>
      <c r="H31" s="78">
        <v>3</v>
      </c>
      <c r="I31" s="77"/>
      <c r="J31" s="35" t="str">
        <f t="shared" si="1"/>
        <v/>
      </c>
      <c r="K31" s="1"/>
    </row>
    <row r="32" spans="1:11" ht="34.5" customHeight="1">
      <c r="A32" s="1"/>
      <c r="B32" s="1"/>
      <c r="C32" s="115"/>
      <c r="D32" s="119"/>
      <c r="E32" s="76">
        <f t="shared" si="2"/>
        <v>3</v>
      </c>
      <c r="F32" s="62" t="s">
        <v>32</v>
      </c>
      <c r="G32" s="59" t="s">
        <v>118</v>
      </c>
      <c r="H32" s="78">
        <v>3</v>
      </c>
      <c r="I32" s="77"/>
      <c r="J32" s="35" t="str">
        <f t="shared" si="1"/>
        <v/>
      </c>
      <c r="K32" s="1"/>
    </row>
    <row r="33" spans="1:16" ht="29.25" customHeight="1">
      <c r="A33" s="1"/>
      <c r="B33" s="1"/>
      <c r="C33" s="113" t="s">
        <v>7</v>
      </c>
      <c r="D33" s="102" t="s">
        <v>8</v>
      </c>
      <c r="E33" s="76">
        <f t="shared" si="2"/>
        <v>4</v>
      </c>
      <c r="F33" s="64" t="s">
        <v>24</v>
      </c>
      <c r="G33" s="64" t="s">
        <v>116</v>
      </c>
      <c r="H33" s="58">
        <v>3</v>
      </c>
      <c r="I33" s="77"/>
      <c r="J33" s="35" t="str">
        <f t="shared" si="1"/>
        <v/>
      </c>
      <c r="K33" s="1"/>
    </row>
    <row r="34" spans="1:16" ht="29.25" customHeight="1">
      <c r="A34" s="1"/>
      <c r="B34" s="1"/>
      <c r="C34" s="114"/>
      <c r="D34" s="103"/>
      <c r="E34" s="76">
        <f t="shared" si="2"/>
        <v>5</v>
      </c>
      <c r="F34" s="64" t="s">
        <v>25</v>
      </c>
      <c r="G34" s="64" t="s">
        <v>117</v>
      </c>
      <c r="H34" s="58">
        <v>2</v>
      </c>
      <c r="I34" s="77"/>
      <c r="J34" s="35" t="str">
        <f t="shared" si="1"/>
        <v/>
      </c>
      <c r="K34" s="1"/>
    </row>
    <row r="35" spans="1:16" ht="29.25" customHeight="1">
      <c r="A35" s="1"/>
      <c r="B35" s="1"/>
      <c r="C35" s="114"/>
      <c r="D35" s="103"/>
      <c r="E35" s="76">
        <f t="shared" si="2"/>
        <v>6</v>
      </c>
      <c r="F35" s="64" t="s">
        <v>26</v>
      </c>
      <c r="G35" s="64" t="s">
        <v>117</v>
      </c>
      <c r="H35" s="58">
        <v>1</v>
      </c>
      <c r="I35" s="77"/>
      <c r="J35" s="35" t="str">
        <f t="shared" si="1"/>
        <v/>
      </c>
      <c r="K35" s="1"/>
    </row>
    <row r="36" spans="1:16" ht="29.25" customHeight="1">
      <c r="A36" s="1"/>
      <c r="B36" s="1"/>
      <c r="C36" s="114"/>
      <c r="D36" s="103"/>
      <c r="E36" s="76">
        <f t="shared" si="2"/>
        <v>7</v>
      </c>
      <c r="F36" s="64" t="s">
        <v>46</v>
      </c>
      <c r="G36" s="64" t="s">
        <v>117</v>
      </c>
      <c r="H36" s="58">
        <v>1</v>
      </c>
      <c r="I36" s="77"/>
      <c r="J36" s="35" t="str">
        <f t="shared" si="1"/>
        <v/>
      </c>
      <c r="K36" s="1"/>
    </row>
    <row r="37" spans="1:16" ht="29.25" customHeight="1">
      <c r="A37" s="1"/>
      <c r="B37" s="1"/>
      <c r="C37" s="114"/>
      <c r="D37" s="103"/>
      <c r="E37" s="76">
        <f t="shared" si="2"/>
        <v>8</v>
      </c>
      <c r="F37" s="64" t="s">
        <v>27</v>
      </c>
      <c r="G37" s="64" t="s">
        <v>117</v>
      </c>
      <c r="H37" s="58">
        <v>2</v>
      </c>
      <c r="I37" s="77"/>
      <c r="J37" s="35" t="str">
        <f t="shared" si="1"/>
        <v/>
      </c>
      <c r="K37" s="1"/>
    </row>
    <row r="38" spans="1:16" ht="29.25" customHeight="1">
      <c r="A38" s="1"/>
      <c r="B38" s="1"/>
      <c r="C38" s="115"/>
      <c r="D38" s="104"/>
      <c r="E38" s="76">
        <f t="shared" si="2"/>
        <v>9</v>
      </c>
      <c r="F38" s="64" t="s">
        <v>47</v>
      </c>
      <c r="G38" s="64" t="s">
        <v>106</v>
      </c>
      <c r="H38" s="58"/>
      <c r="I38" s="77"/>
      <c r="J38" s="35"/>
      <c r="K38" s="1"/>
    </row>
    <row r="39" spans="1:16" ht="29.25" customHeight="1" thickBot="1">
      <c r="A39" s="1"/>
      <c r="B39" s="1"/>
      <c r="C39" s="110" t="s">
        <v>11</v>
      </c>
      <c r="D39" s="102" t="s">
        <v>9</v>
      </c>
      <c r="E39" s="76">
        <f t="shared" si="2"/>
        <v>10</v>
      </c>
      <c r="F39" s="64" t="s">
        <v>6</v>
      </c>
      <c r="G39" s="64" t="s">
        <v>114</v>
      </c>
      <c r="H39" s="58" t="s">
        <v>13</v>
      </c>
      <c r="I39" s="77"/>
      <c r="J39" s="35"/>
      <c r="K39" s="1"/>
    </row>
    <row r="40" spans="1:16" ht="29.25" customHeight="1" thickBot="1">
      <c r="A40" s="1"/>
      <c r="B40" s="1"/>
      <c r="C40" s="111"/>
      <c r="D40" s="104"/>
      <c r="E40" s="76">
        <f t="shared" si="2"/>
        <v>11</v>
      </c>
      <c r="F40" s="64" t="s">
        <v>36</v>
      </c>
      <c r="G40" s="64" t="s">
        <v>115</v>
      </c>
      <c r="H40" s="58" t="s">
        <v>13</v>
      </c>
      <c r="I40" s="79">
        <f>IF(I33="○",I39*20,IF(I34="○",I39*4,IF(I35="○",I39,IF(I36="○",I39/12,IF(I37="○",I39*I38/12,0)))))</f>
        <v>0</v>
      </c>
      <c r="J40" s="35" t="str">
        <f>IF(AND(I40&gt;0,I40&lt;=L41),P41,IF(AND(I40&gt;L41,I40&lt;=L42),P42,IF(I40&gt;L42,P43,"")))</f>
        <v/>
      </c>
      <c r="K40" s="1"/>
      <c r="L40" s="94" t="s">
        <v>139</v>
      </c>
      <c r="M40" s="95"/>
      <c r="N40" s="94" t="s">
        <v>140</v>
      </c>
      <c r="O40" s="96"/>
      <c r="P40" s="50" t="s">
        <v>141</v>
      </c>
    </row>
    <row r="41" spans="1:16" ht="29.25" customHeight="1">
      <c r="A41" s="1"/>
      <c r="B41" s="1"/>
      <c r="C41" s="111"/>
      <c r="D41" s="102" t="s">
        <v>10</v>
      </c>
      <c r="E41" s="76">
        <f t="shared" si="2"/>
        <v>12</v>
      </c>
      <c r="F41" s="64" t="s">
        <v>30</v>
      </c>
      <c r="G41" s="64" t="s">
        <v>114</v>
      </c>
      <c r="H41" s="58" t="s">
        <v>13</v>
      </c>
      <c r="I41" s="77"/>
      <c r="J41" s="35" t="str">
        <f t="shared" si="1"/>
        <v/>
      </c>
      <c r="K41" s="1"/>
      <c r="L41" s="53">
        <v>300</v>
      </c>
      <c r="M41" s="38" t="s">
        <v>142</v>
      </c>
      <c r="N41" s="51">
        <v>60</v>
      </c>
      <c r="O41" s="36" t="s">
        <v>142</v>
      </c>
      <c r="P41" s="40">
        <v>1</v>
      </c>
    </row>
    <row r="42" spans="1:16" ht="29.25" customHeight="1">
      <c r="A42" s="1"/>
      <c r="B42" s="1"/>
      <c r="C42" s="111"/>
      <c r="D42" s="103"/>
      <c r="E42" s="76">
        <f t="shared" si="2"/>
        <v>13</v>
      </c>
      <c r="F42" s="64" t="s">
        <v>29</v>
      </c>
      <c r="G42" s="64" t="s">
        <v>114</v>
      </c>
      <c r="H42" s="58" t="s">
        <v>13</v>
      </c>
      <c r="I42" s="77"/>
      <c r="J42" s="35" t="str">
        <f t="shared" si="1"/>
        <v/>
      </c>
      <c r="K42" s="1"/>
      <c r="L42" s="53">
        <v>600</v>
      </c>
      <c r="M42" s="36" t="s">
        <v>142</v>
      </c>
      <c r="N42" s="52">
        <v>180</v>
      </c>
      <c r="O42" s="37" t="s">
        <v>142</v>
      </c>
      <c r="P42" s="41">
        <v>2</v>
      </c>
    </row>
    <row r="43" spans="1:16" ht="29.25" customHeight="1" thickBot="1">
      <c r="A43" s="1"/>
      <c r="B43" s="1"/>
      <c r="C43" s="112"/>
      <c r="D43" s="109"/>
      <c r="E43" s="80">
        <f t="shared" si="2"/>
        <v>14</v>
      </c>
      <c r="F43" s="81" t="s">
        <v>136</v>
      </c>
      <c r="G43" s="81" t="s">
        <v>115</v>
      </c>
      <c r="H43" s="66" t="s">
        <v>13</v>
      </c>
      <c r="I43" s="82">
        <f>I42-I41</f>
        <v>0</v>
      </c>
      <c r="J43" s="35" t="str">
        <f>IF(AND(I43&gt;0,I43&lt;=N41),P41,IF(AND(I43&gt;N41,I43&lt;=N42),P42,IF(I43&gt;N42,P43,"")))</f>
        <v/>
      </c>
      <c r="K43" s="1"/>
      <c r="L43" s="97" t="s">
        <v>33</v>
      </c>
      <c r="M43" s="98"/>
      <c r="N43" s="98"/>
      <c r="O43" s="99"/>
      <c r="P43" s="42">
        <v>3</v>
      </c>
    </row>
    <row r="44" spans="1:16" ht="18" thickBot="1">
      <c r="A44" s="1"/>
      <c r="B44" s="1"/>
      <c r="C44" s="3"/>
      <c r="D44" s="4"/>
      <c r="E44" s="4"/>
      <c r="F44" s="4"/>
      <c r="G44" s="4"/>
      <c r="H44" s="1"/>
      <c r="I44" s="1"/>
      <c r="J44" s="35"/>
      <c r="K44" s="1"/>
    </row>
    <row r="45" spans="1:16" ht="18" thickBot="1">
      <c r="A45" s="1"/>
      <c r="B45" s="1"/>
      <c r="C45" s="3"/>
      <c r="D45" s="4"/>
      <c r="E45" s="4"/>
      <c r="F45" s="4"/>
      <c r="G45" s="4"/>
      <c r="H45" s="84" t="s">
        <v>21</v>
      </c>
      <c r="I45" s="85">
        <f>SUM(J30:J43)</f>
        <v>0</v>
      </c>
      <c r="J45" s="86"/>
      <c r="K45" s="87" t="str">
        <f>"/"&amp;SUM(H30:H33,P43*2)</f>
        <v>/18</v>
      </c>
    </row>
    <row r="46" spans="1:16" ht="17.25">
      <c r="A46" s="1"/>
      <c r="B46" s="1"/>
      <c r="C46" s="3"/>
      <c r="D46" s="4"/>
      <c r="E46" s="4"/>
      <c r="F46" s="4"/>
      <c r="G46" s="4"/>
      <c r="H46" s="4"/>
      <c r="I46" s="4"/>
      <c r="J46" s="35"/>
      <c r="K46" s="1"/>
    </row>
    <row r="47" spans="1:16" ht="17.25">
      <c r="A47" s="1"/>
      <c r="B47" s="1"/>
      <c r="C47" s="3"/>
      <c r="D47" s="4"/>
      <c r="E47" s="4"/>
      <c r="F47" s="4"/>
      <c r="G47" s="4"/>
      <c r="H47" s="4"/>
      <c r="I47" s="4"/>
      <c r="J47" s="35"/>
      <c r="K47" s="1"/>
    </row>
    <row r="48" spans="1:16" ht="17.25">
      <c r="A48" s="1"/>
      <c r="B48" s="1"/>
      <c r="C48" s="3"/>
      <c r="D48" s="4"/>
      <c r="E48" s="4"/>
      <c r="F48" s="4"/>
      <c r="G48" s="4"/>
      <c r="H48" s="4"/>
      <c r="I48" s="4"/>
      <c r="J48" s="35"/>
      <c r="K48" s="1"/>
    </row>
    <row r="49" spans="1:11" ht="21">
      <c r="A49" s="1"/>
      <c r="B49" s="8" t="s">
        <v>110</v>
      </c>
      <c r="C49" s="1"/>
      <c r="D49" s="1"/>
      <c r="E49" s="1"/>
      <c r="F49" s="1"/>
      <c r="G49" s="1"/>
      <c r="H49" s="1"/>
      <c r="I49" s="1"/>
      <c r="J49" s="35"/>
      <c r="K49" s="1"/>
    </row>
    <row r="50" spans="1:11" ht="21">
      <c r="A50" s="1"/>
      <c r="B50" s="8"/>
      <c r="C50" s="1"/>
      <c r="D50" s="1"/>
      <c r="E50" s="1"/>
      <c r="F50" s="1"/>
      <c r="G50" s="1"/>
      <c r="H50" s="1"/>
      <c r="I50" s="1"/>
      <c r="J50" s="35"/>
      <c r="K50" s="1"/>
    </row>
    <row r="51" spans="1:11" ht="21">
      <c r="A51" s="1"/>
      <c r="B51" s="8"/>
      <c r="C51" s="1"/>
      <c r="D51" s="1"/>
      <c r="E51" s="1"/>
      <c r="F51" s="1"/>
      <c r="G51" s="1"/>
      <c r="H51" s="1"/>
      <c r="I51" s="1"/>
      <c r="J51" s="35"/>
      <c r="K51" s="1"/>
    </row>
    <row r="52" spans="1:11" ht="21">
      <c r="A52" s="1"/>
      <c r="B52" s="8"/>
      <c r="C52" s="1"/>
      <c r="D52" s="1"/>
      <c r="E52" s="1"/>
      <c r="F52" s="1"/>
      <c r="G52" s="1"/>
      <c r="H52" s="1"/>
      <c r="I52" s="1"/>
      <c r="J52" s="35"/>
      <c r="K52" s="1"/>
    </row>
    <row r="53" spans="1:11" ht="21">
      <c r="A53" s="1"/>
      <c r="B53" s="8"/>
      <c r="C53" s="1"/>
      <c r="D53" s="1"/>
      <c r="E53" s="1"/>
      <c r="F53" s="1"/>
      <c r="G53" s="1"/>
      <c r="H53" s="1"/>
      <c r="I53" s="1"/>
      <c r="J53" s="35"/>
      <c r="K53" s="1"/>
    </row>
    <row r="54" spans="1:11" ht="21">
      <c r="A54" s="1"/>
      <c r="B54" s="8"/>
      <c r="C54" s="1"/>
      <c r="D54" s="1"/>
      <c r="E54" s="1"/>
      <c r="F54" s="1"/>
      <c r="G54" s="1"/>
      <c r="H54" s="1"/>
      <c r="I54" s="1"/>
      <c r="J54" s="35"/>
      <c r="K54" s="1"/>
    </row>
    <row r="55" spans="1:11" ht="21">
      <c r="A55" s="1"/>
      <c r="B55" s="8"/>
      <c r="C55" s="1"/>
      <c r="D55" s="1"/>
      <c r="E55" s="1"/>
      <c r="F55" s="1"/>
      <c r="G55" s="1"/>
      <c r="H55" s="1"/>
      <c r="I55" s="1"/>
      <c r="J55" s="35"/>
      <c r="K55" s="1"/>
    </row>
    <row r="56" spans="1:11" ht="21">
      <c r="A56" s="1"/>
      <c r="B56" s="8"/>
      <c r="C56" s="1"/>
      <c r="D56" s="1"/>
      <c r="E56" s="1"/>
      <c r="F56" s="1"/>
      <c r="G56" s="1"/>
      <c r="H56" s="1"/>
      <c r="I56" s="1"/>
      <c r="J56" s="35"/>
      <c r="K56" s="1"/>
    </row>
    <row r="57" spans="1:11" ht="21">
      <c r="A57" s="1"/>
      <c r="B57" s="8"/>
      <c r="C57" s="1"/>
      <c r="D57" s="1"/>
      <c r="E57" s="1"/>
      <c r="F57" s="1"/>
      <c r="G57" s="1"/>
      <c r="H57" s="1"/>
      <c r="I57" s="1"/>
      <c r="J57" s="35"/>
      <c r="K57" s="1"/>
    </row>
    <row r="58" spans="1:11" ht="21">
      <c r="A58" s="1"/>
      <c r="B58" s="8"/>
      <c r="C58" s="1"/>
      <c r="D58" s="1"/>
      <c r="E58" s="1"/>
      <c r="F58" s="1"/>
      <c r="G58" s="1"/>
      <c r="H58" s="1"/>
      <c r="I58" s="1"/>
      <c r="J58" s="35"/>
      <c r="K58" s="1"/>
    </row>
    <row r="59" spans="1:11" ht="21">
      <c r="A59" s="1"/>
      <c r="B59" s="8"/>
      <c r="C59" s="1"/>
      <c r="D59" s="1"/>
      <c r="E59" s="1"/>
      <c r="F59" s="1"/>
      <c r="G59" s="1"/>
      <c r="H59" s="1"/>
      <c r="I59" s="1"/>
      <c r="J59" s="35"/>
      <c r="K59" s="1"/>
    </row>
    <row r="60" spans="1:11" ht="18" thickBot="1">
      <c r="A60" s="1"/>
      <c r="B60" s="1"/>
      <c r="C60" s="1"/>
      <c r="D60" s="1"/>
      <c r="E60" s="1"/>
      <c r="F60" s="1"/>
      <c r="G60" s="1"/>
      <c r="H60" s="1"/>
      <c r="I60" s="1"/>
      <c r="J60" s="35"/>
      <c r="K60" s="1"/>
    </row>
    <row r="61" spans="1:11" ht="17.25">
      <c r="A61" s="1"/>
      <c r="B61" s="1"/>
      <c r="C61" s="54" t="s">
        <v>0</v>
      </c>
      <c r="D61" s="55" t="s">
        <v>5</v>
      </c>
      <c r="E61" s="55" t="s">
        <v>2</v>
      </c>
      <c r="F61" s="55" t="s">
        <v>1</v>
      </c>
      <c r="G61" s="55" t="s">
        <v>22</v>
      </c>
      <c r="H61" s="55" t="s">
        <v>12</v>
      </c>
      <c r="I61" s="75" t="s">
        <v>3</v>
      </c>
      <c r="J61" s="35"/>
      <c r="K61" s="1"/>
    </row>
    <row r="62" spans="1:11" ht="32.25" customHeight="1">
      <c r="A62" s="1"/>
      <c r="B62" s="1"/>
      <c r="C62" s="100" t="s">
        <v>147</v>
      </c>
      <c r="D62" s="102" t="s">
        <v>4</v>
      </c>
      <c r="E62" s="76">
        <f>ROW()-61</f>
        <v>1</v>
      </c>
      <c r="F62" s="59" t="s">
        <v>128</v>
      </c>
      <c r="G62" s="88" t="s">
        <v>133</v>
      </c>
      <c r="H62" s="76">
        <v>1</v>
      </c>
      <c r="I62" s="77"/>
      <c r="J62" s="35" t="str">
        <f t="shared" ref="J62:J114" si="3">IF(I62="○",H62,"")</f>
        <v/>
      </c>
      <c r="K62" s="1"/>
    </row>
    <row r="63" spans="1:11" ht="57" customHeight="1">
      <c r="A63" s="1"/>
      <c r="B63" s="1"/>
      <c r="C63" s="100"/>
      <c r="D63" s="103"/>
      <c r="E63" s="76">
        <f t="shared" ref="E63:E114" si="4">ROW()-61</f>
        <v>2</v>
      </c>
      <c r="F63" s="59" t="s">
        <v>129</v>
      </c>
      <c r="G63" s="89" t="s">
        <v>148</v>
      </c>
      <c r="H63" s="76">
        <v>4</v>
      </c>
      <c r="I63" s="77"/>
      <c r="J63" s="35" t="str">
        <f t="shared" si="3"/>
        <v/>
      </c>
      <c r="K63" s="1"/>
    </row>
    <row r="64" spans="1:11" ht="30" customHeight="1">
      <c r="A64" s="1"/>
      <c r="B64" s="1"/>
      <c r="C64" s="100"/>
      <c r="D64" s="103"/>
      <c r="E64" s="76">
        <f t="shared" si="4"/>
        <v>3</v>
      </c>
      <c r="F64" s="59" t="s">
        <v>98</v>
      </c>
      <c r="G64" s="89" t="s">
        <v>105</v>
      </c>
      <c r="H64" s="76" t="s">
        <v>99</v>
      </c>
      <c r="I64" s="79"/>
      <c r="J64" s="35" t="str">
        <f>IF(I64=0,"",IF(AND(I64&gt;0,I64&lt;5),1,IF(AND(I64&gt;=5,I64&lt;10),3,IF(AND(I64&gt;=10),5,))))</f>
        <v/>
      </c>
      <c r="K64" s="1"/>
    </row>
    <row r="65" spans="1:11" ht="45.75" customHeight="1">
      <c r="A65" s="1"/>
      <c r="B65" s="1"/>
      <c r="C65" s="100"/>
      <c r="D65" s="103"/>
      <c r="E65" s="76">
        <f t="shared" si="4"/>
        <v>4</v>
      </c>
      <c r="F65" s="59" t="s">
        <v>84</v>
      </c>
      <c r="G65" s="89" t="s">
        <v>85</v>
      </c>
      <c r="H65" s="76">
        <v>3</v>
      </c>
      <c r="I65" s="77"/>
      <c r="J65" s="35" t="str">
        <f t="shared" si="3"/>
        <v/>
      </c>
      <c r="K65" s="1"/>
    </row>
    <row r="66" spans="1:11" ht="58.5" customHeight="1">
      <c r="A66" s="1"/>
      <c r="B66" s="1"/>
      <c r="C66" s="100"/>
      <c r="D66" s="103"/>
      <c r="E66" s="76">
        <f t="shared" si="4"/>
        <v>5</v>
      </c>
      <c r="F66" s="59" t="s">
        <v>63</v>
      </c>
      <c r="G66" s="89" t="s">
        <v>87</v>
      </c>
      <c r="H66" s="76">
        <v>3</v>
      </c>
      <c r="I66" s="77"/>
      <c r="J66" s="35" t="str">
        <f t="shared" si="3"/>
        <v/>
      </c>
      <c r="K66" s="1"/>
    </row>
    <row r="67" spans="1:11" ht="63" customHeight="1">
      <c r="A67" s="1"/>
      <c r="B67" s="1"/>
      <c r="C67" s="100"/>
      <c r="D67" s="103"/>
      <c r="E67" s="76">
        <f t="shared" si="4"/>
        <v>6</v>
      </c>
      <c r="F67" s="59" t="s">
        <v>55</v>
      </c>
      <c r="G67" s="89" t="s">
        <v>86</v>
      </c>
      <c r="H67" s="76">
        <v>2</v>
      </c>
      <c r="I67" s="77"/>
      <c r="J67" s="35" t="str">
        <f t="shared" si="3"/>
        <v/>
      </c>
      <c r="K67" s="1"/>
    </row>
    <row r="68" spans="1:11" ht="71.25" customHeight="1">
      <c r="A68" s="1"/>
      <c r="B68" s="1"/>
      <c r="C68" s="100"/>
      <c r="D68" s="103"/>
      <c r="E68" s="76">
        <f t="shared" si="4"/>
        <v>7</v>
      </c>
      <c r="F68" s="59" t="s">
        <v>56</v>
      </c>
      <c r="G68" s="89" t="s">
        <v>57</v>
      </c>
      <c r="H68" s="76">
        <v>2</v>
      </c>
      <c r="I68" s="77"/>
      <c r="J68" s="35" t="str">
        <f t="shared" si="3"/>
        <v/>
      </c>
      <c r="K68" s="1"/>
    </row>
    <row r="69" spans="1:11" ht="54.75" customHeight="1">
      <c r="A69" s="1"/>
      <c r="B69" s="1"/>
      <c r="C69" s="100"/>
      <c r="D69" s="103"/>
      <c r="E69" s="76">
        <f t="shared" si="4"/>
        <v>8</v>
      </c>
      <c r="F69" s="59" t="s">
        <v>58</v>
      </c>
      <c r="G69" s="89" t="s">
        <v>59</v>
      </c>
      <c r="H69" s="76">
        <v>2</v>
      </c>
      <c r="I69" s="77"/>
      <c r="J69" s="35" t="str">
        <f t="shared" si="3"/>
        <v/>
      </c>
      <c r="K69" s="1"/>
    </row>
    <row r="70" spans="1:11" ht="56.25" customHeight="1">
      <c r="A70" s="1"/>
      <c r="B70" s="1"/>
      <c r="C70" s="100"/>
      <c r="D70" s="104"/>
      <c r="E70" s="76">
        <f t="shared" si="4"/>
        <v>9</v>
      </c>
      <c r="F70" s="59" t="s">
        <v>61</v>
      </c>
      <c r="G70" s="89" t="s">
        <v>62</v>
      </c>
      <c r="H70" s="76">
        <v>1</v>
      </c>
      <c r="I70" s="77"/>
      <c r="J70" s="35" t="str">
        <f t="shared" si="3"/>
        <v/>
      </c>
      <c r="K70" s="1"/>
    </row>
    <row r="71" spans="1:11" ht="30" customHeight="1">
      <c r="A71" s="1"/>
      <c r="B71" s="1"/>
      <c r="C71" s="100"/>
      <c r="D71" s="105" t="s">
        <v>14</v>
      </c>
      <c r="E71" s="76">
        <f t="shared" si="4"/>
        <v>10</v>
      </c>
      <c r="F71" s="59" t="s">
        <v>37</v>
      </c>
      <c r="G71" s="88" t="s">
        <v>135</v>
      </c>
      <c r="H71" s="76">
        <v>1</v>
      </c>
      <c r="I71" s="77"/>
      <c r="J71" s="35" t="str">
        <f t="shared" si="3"/>
        <v/>
      </c>
      <c r="K71" s="1"/>
    </row>
    <row r="72" spans="1:11" ht="133.5" customHeight="1">
      <c r="A72" s="1"/>
      <c r="B72" s="1"/>
      <c r="C72" s="100"/>
      <c r="D72" s="106"/>
      <c r="E72" s="76">
        <f t="shared" si="4"/>
        <v>11</v>
      </c>
      <c r="F72" s="59" t="s">
        <v>100</v>
      </c>
      <c r="G72" s="89" t="s">
        <v>102</v>
      </c>
      <c r="H72" s="76" t="s">
        <v>101</v>
      </c>
      <c r="I72" s="79"/>
      <c r="J72" s="35" t="str">
        <f>IF(I72=0,"",IF(AND(I72&gt;0,I72&lt;4),1,IF(AND(I72&gt;=4,I72&lt;6),3,IF(AND(I72&gt;=6),5,))))</f>
        <v/>
      </c>
      <c r="K72" s="1"/>
    </row>
    <row r="73" spans="1:11" ht="30" customHeight="1">
      <c r="A73" s="1"/>
      <c r="B73" s="1"/>
      <c r="C73" s="100"/>
      <c r="D73" s="106"/>
      <c r="E73" s="76">
        <f t="shared" si="4"/>
        <v>12</v>
      </c>
      <c r="F73" s="59" t="s">
        <v>104</v>
      </c>
      <c r="G73" s="89" t="s">
        <v>13</v>
      </c>
      <c r="H73" s="76">
        <v>1</v>
      </c>
      <c r="I73" s="77"/>
      <c r="J73" s="35" t="str">
        <f t="shared" si="3"/>
        <v/>
      </c>
      <c r="K73" s="1"/>
    </row>
    <row r="74" spans="1:11" ht="30" customHeight="1">
      <c r="A74" s="1"/>
      <c r="B74" s="1"/>
      <c r="C74" s="100"/>
      <c r="D74" s="106"/>
      <c r="E74" s="76">
        <f t="shared" si="4"/>
        <v>13</v>
      </c>
      <c r="F74" s="59" t="s">
        <v>64</v>
      </c>
      <c r="G74" s="89" t="s">
        <v>13</v>
      </c>
      <c r="H74" s="76">
        <v>4</v>
      </c>
      <c r="I74" s="77"/>
      <c r="J74" s="35" t="str">
        <f t="shared" si="3"/>
        <v/>
      </c>
      <c r="K74" s="1"/>
    </row>
    <row r="75" spans="1:11" ht="30" customHeight="1">
      <c r="A75" s="1"/>
      <c r="B75" s="1"/>
      <c r="C75" s="100"/>
      <c r="D75" s="106"/>
      <c r="E75" s="76">
        <f t="shared" si="4"/>
        <v>14</v>
      </c>
      <c r="F75" s="59" t="s">
        <v>66</v>
      </c>
      <c r="G75" s="89" t="s">
        <v>13</v>
      </c>
      <c r="H75" s="76">
        <v>1</v>
      </c>
      <c r="I75" s="77"/>
      <c r="J75" s="35" t="str">
        <f t="shared" si="3"/>
        <v/>
      </c>
      <c r="K75" s="1"/>
    </row>
    <row r="76" spans="1:11" ht="51.75" customHeight="1">
      <c r="A76" s="1"/>
      <c r="B76" s="1"/>
      <c r="C76" s="100"/>
      <c r="D76" s="106"/>
      <c r="E76" s="76">
        <f t="shared" si="4"/>
        <v>15</v>
      </c>
      <c r="F76" s="59" t="s">
        <v>68</v>
      </c>
      <c r="G76" s="89" t="s">
        <v>130</v>
      </c>
      <c r="H76" s="76">
        <v>1</v>
      </c>
      <c r="I76" s="77"/>
      <c r="J76" s="35" t="str">
        <f t="shared" si="3"/>
        <v/>
      </c>
      <c r="K76" s="1"/>
    </row>
    <row r="77" spans="1:11" ht="60" customHeight="1">
      <c r="A77" s="1"/>
      <c r="B77" s="1"/>
      <c r="C77" s="100"/>
      <c r="D77" s="106"/>
      <c r="E77" s="76">
        <f t="shared" si="4"/>
        <v>16</v>
      </c>
      <c r="F77" s="59" t="s">
        <v>69</v>
      </c>
      <c r="G77" s="89" t="s">
        <v>131</v>
      </c>
      <c r="H77" s="76">
        <v>1</v>
      </c>
      <c r="I77" s="77"/>
      <c r="J77" s="35" t="str">
        <f t="shared" si="3"/>
        <v/>
      </c>
      <c r="K77" s="1"/>
    </row>
    <row r="78" spans="1:11" ht="30" customHeight="1">
      <c r="A78" s="1"/>
      <c r="B78" s="1"/>
      <c r="C78" s="100"/>
      <c r="D78" s="106"/>
      <c r="E78" s="76">
        <f t="shared" si="4"/>
        <v>17</v>
      </c>
      <c r="F78" s="59" t="s">
        <v>65</v>
      </c>
      <c r="G78" s="89" t="s">
        <v>13</v>
      </c>
      <c r="H78" s="76">
        <v>1</v>
      </c>
      <c r="I78" s="77"/>
      <c r="J78" s="35" t="str">
        <f t="shared" si="3"/>
        <v/>
      </c>
      <c r="K78" s="1"/>
    </row>
    <row r="79" spans="1:11" ht="59.25" customHeight="1">
      <c r="A79" s="1"/>
      <c r="B79" s="1"/>
      <c r="C79" s="100"/>
      <c r="D79" s="106"/>
      <c r="E79" s="76">
        <f t="shared" si="4"/>
        <v>18</v>
      </c>
      <c r="F79" s="59" t="s">
        <v>81</v>
      </c>
      <c r="G79" s="89" t="s">
        <v>82</v>
      </c>
      <c r="H79" s="76">
        <v>5</v>
      </c>
      <c r="I79" s="77"/>
      <c r="J79" s="35" t="str">
        <f t="shared" si="3"/>
        <v/>
      </c>
      <c r="K79" s="1"/>
    </row>
    <row r="80" spans="1:11" ht="94.5" customHeight="1">
      <c r="A80" s="1"/>
      <c r="B80" s="1"/>
      <c r="C80" s="100"/>
      <c r="D80" s="107"/>
      <c r="E80" s="76">
        <f t="shared" si="4"/>
        <v>19</v>
      </c>
      <c r="F80" s="59" t="s">
        <v>80</v>
      </c>
      <c r="G80" s="89" t="s">
        <v>149</v>
      </c>
      <c r="H80" s="76">
        <v>5</v>
      </c>
      <c r="I80" s="77"/>
      <c r="J80" s="35" t="str">
        <f t="shared" si="3"/>
        <v/>
      </c>
      <c r="K80" s="1"/>
    </row>
    <row r="81" spans="1:11" ht="30" customHeight="1">
      <c r="A81" s="1"/>
      <c r="B81" s="1"/>
      <c r="C81" s="100"/>
      <c r="D81" s="105" t="s">
        <v>16</v>
      </c>
      <c r="E81" s="76">
        <f t="shared" si="4"/>
        <v>20</v>
      </c>
      <c r="F81" s="59" t="s">
        <v>38</v>
      </c>
      <c r="G81" s="88" t="s">
        <v>135</v>
      </c>
      <c r="H81" s="76">
        <v>2</v>
      </c>
      <c r="I81" s="77"/>
      <c r="J81" s="35" t="str">
        <f t="shared" si="3"/>
        <v/>
      </c>
      <c r="K81" s="1"/>
    </row>
    <row r="82" spans="1:11" ht="30" customHeight="1">
      <c r="A82" s="1"/>
      <c r="B82" s="1"/>
      <c r="C82" s="100"/>
      <c r="D82" s="106"/>
      <c r="E82" s="76">
        <f t="shared" si="4"/>
        <v>21</v>
      </c>
      <c r="F82" s="59" t="s">
        <v>70</v>
      </c>
      <c r="G82" s="89" t="s">
        <v>67</v>
      </c>
      <c r="H82" s="76">
        <v>2</v>
      </c>
      <c r="I82" s="77"/>
      <c r="J82" s="35" t="str">
        <f t="shared" si="3"/>
        <v/>
      </c>
      <c r="K82" s="1"/>
    </row>
    <row r="83" spans="1:11" ht="30" customHeight="1">
      <c r="A83" s="1"/>
      <c r="B83" s="1"/>
      <c r="C83" s="100"/>
      <c r="D83" s="106"/>
      <c r="E83" s="76">
        <f t="shared" si="4"/>
        <v>22</v>
      </c>
      <c r="F83" s="59" t="s">
        <v>71</v>
      </c>
      <c r="G83" s="89" t="s">
        <v>67</v>
      </c>
      <c r="H83" s="76">
        <v>2</v>
      </c>
      <c r="I83" s="77"/>
      <c r="J83" s="35" t="str">
        <f t="shared" si="3"/>
        <v/>
      </c>
      <c r="K83" s="1"/>
    </row>
    <row r="84" spans="1:11" ht="44.25" customHeight="1">
      <c r="A84" s="1"/>
      <c r="B84" s="1"/>
      <c r="C84" s="100"/>
      <c r="D84" s="105" t="s">
        <v>17</v>
      </c>
      <c r="E84" s="76">
        <f t="shared" si="4"/>
        <v>23</v>
      </c>
      <c r="F84" s="59" t="s">
        <v>39</v>
      </c>
      <c r="G84" s="88" t="s">
        <v>135</v>
      </c>
      <c r="H84" s="76">
        <v>4</v>
      </c>
      <c r="I84" s="77"/>
      <c r="J84" s="35" t="str">
        <f t="shared" si="3"/>
        <v/>
      </c>
      <c r="K84" s="1"/>
    </row>
    <row r="85" spans="1:11" ht="44.25" customHeight="1">
      <c r="A85" s="1"/>
      <c r="B85" s="1"/>
      <c r="C85" s="100"/>
      <c r="D85" s="106"/>
      <c r="E85" s="76">
        <f t="shared" si="4"/>
        <v>24</v>
      </c>
      <c r="F85" s="59" t="s">
        <v>70</v>
      </c>
      <c r="G85" s="89" t="s">
        <v>101</v>
      </c>
      <c r="H85" s="76">
        <v>2</v>
      </c>
      <c r="I85" s="77"/>
      <c r="J85" s="35" t="str">
        <f t="shared" si="3"/>
        <v/>
      </c>
      <c r="K85" s="1"/>
    </row>
    <row r="86" spans="1:11" ht="44.25" customHeight="1">
      <c r="A86" s="1"/>
      <c r="B86" s="1"/>
      <c r="C86" s="100"/>
      <c r="D86" s="106"/>
      <c r="E86" s="76">
        <f t="shared" si="4"/>
        <v>25</v>
      </c>
      <c r="F86" s="59" t="s">
        <v>71</v>
      </c>
      <c r="G86" s="89" t="s">
        <v>99</v>
      </c>
      <c r="H86" s="76">
        <v>2</v>
      </c>
      <c r="I86" s="77"/>
      <c r="J86" s="35" t="str">
        <f t="shared" si="3"/>
        <v/>
      </c>
      <c r="K86" s="1"/>
    </row>
    <row r="87" spans="1:11" ht="44.25" customHeight="1">
      <c r="A87" s="1"/>
      <c r="B87" s="1"/>
      <c r="C87" s="100"/>
      <c r="D87" s="107"/>
      <c r="E87" s="76">
        <f t="shared" si="4"/>
        <v>26</v>
      </c>
      <c r="F87" s="59" t="s">
        <v>72</v>
      </c>
      <c r="G87" s="89" t="s">
        <v>101</v>
      </c>
      <c r="H87" s="76">
        <v>5</v>
      </c>
      <c r="I87" s="77"/>
      <c r="J87" s="35" t="str">
        <f t="shared" si="3"/>
        <v/>
      </c>
      <c r="K87" s="1"/>
    </row>
    <row r="88" spans="1:11" ht="30" customHeight="1">
      <c r="A88" s="1"/>
      <c r="B88" s="1"/>
      <c r="C88" s="100"/>
      <c r="D88" s="108" t="s">
        <v>18</v>
      </c>
      <c r="E88" s="76">
        <f t="shared" si="4"/>
        <v>27</v>
      </c>
      <c r="F88" s="59" t="s">
        <v>40</v>
      </c>
      <c r="G88" s="88" t="s">
        <v>135</v>
      </c>
      <c r="H88" s="76">
        <v>2</v>
      </c>
      <c r="I88" s="77"/>
      <c r="J88" s="35" t="str">
        <f t="shared" si="3"/>
        <v/>
      </c>
      <c r="K88" s="1"/>
    </row>
    <row r="89" spans="1:11" ht="30" customHeight="1">
      <c r="A89" s="1"/>
      <c r="B89" s="1"/>
      <c r="C89" s="100"/>
      <c r="D89" s="108"/>
      <c r="E89" s="76">
        <f t="shared" si="4"/>
        <v>28</v>
      </c>
      <c r="F89" s="59" t="s">
        <v>73</v>
      </c>
      <c r="G89" s="89" t="s">
        <v>101</v>
      </c>
      <c r="H89" s="76">
        <v>3</v>
      </c>
      <c r="I89" s="77"/>
      <c r="J89" s="35" t="str">
        <f t="shared" si="3"/>
        <v/>
      </c>
      <c r="K89" s="1"/>
    </row>
    <row r="90" spans="1:11" ht="30" customHeight="1">
      <c r="A90" s="1"/>
      <c r="B90" s="1"/>
      <c r="C90" s="100"/>
      <c r="D90" s="108"/>
      <c r="E90" s="76">
        <f t="shared" si="4"/>
        <v>29</v>
      </c>
      <c r="F90" s="59" t="s">
        <v>74</v>
      </c>
      <c r="G90" s="89" t="s">
        <v>101</v>
      </c>
      <c r="H90" s="76">
        <v>2</v>
      </c>
      <c r="I90" s="77"/>
      <c r="J90" s="35" t="str">
        <f t="shared" si="3"/>
        <v/>
      </c>
      <c r="K90" s="1"/>
    </row>
    <row r="91" spans="1:11" ht="30" customHeight="1">
      <c r="A91" s="1"/>
      <c r="B91" s="1"/>
      <c r="C91" s="100"/>
      <c r="D91" s="108"/>
      <c r="E91" s="76">
        <f t="shared" si="4"/>
        <v>30</v>
      </c>
      <c r="F91" s="59" t="s">
        <v>75</v>
      </c>
      <c r="G91" s="89" t="s">
        <v>101</v>
      </c>
      <c r="H91" s="76">
        <v>3</v>
      </c>
      <c r="I91" s="77"/>
      <c r="J91" s="35" t="str">
        <f t="shared" si="3"/>
        <v/>
      </c>
      <c r="K91" s="1"/>
    </row>
    <row r="92" spans="1:11" ht="30" customHeight="1">
      <c r="A92" s="1"/>
      <c r="B92" s="1"/>
      <c r="C92" s="100"/>
      <c r="D92" s="108"/>
      <c r="E92" s="76">
        <f t="shared" si="4"/>
        <v>31</v>
      </c>
      <c r="F92" s="59" t="s">
        <v>76</v>
      </c>
      <c r="G92" s="89" t="s">
        <v>101</v>
      </c>
      <c r="H92" s="76">
        <v>3</v>
      </c>
      <c r="I92" s="77"/>
      <c r="J92" s="35" t="str">
        <f t="shared" si="3"/>
        <v/>
      </c>
      <c r="K92" s="1"/>
    </row>
    <row r="93" spans="1:11" ht="30" customHeight="1">
      <c r="A93" s="1"/>
      <c r="B93" s="1"/>
      <c r="C93" s="100"/>
      <c r="D93" s="108"/>
      <c r="E93" s="76">
        <f t="shared" si="4"/>
        <v>32</v>
      </c>
      <c r="F93" s="59" t="s">
        <v>77</v>
      </c>
      <c r="G93" s="89" t="s">
        <v>101</v>
      </c>
      <c r="H93" s="76">
        <v>3</v>
      </c>
      <c r="I93" s="77"/>
      <c r="J93" s="35" t="str">
        <f t="shared" si="3"/>
        <v/>
      </c>
      <c r="K93" s="1"/>
    </row>
    <row r="94" spans="1:11" ht="30" customHeight="1">
      <c r="A94" s="1"/>
      <c r="B94" s="1"/>
      <c r="C94" s="100"/>
      <c r="D94" s="108"/>
      <c r="E94" s="76">
        <f t="shared" si="4"/>
        <v>33</v>
      </c>
      <c r="F94" s="59" t="s">
        <v>78</v>
      </c>
      <c r="G94" s="89" t="s">
        <v>101</v>
      </c>
      <c r="H94" s="76">
        <v>3</v>
      </c>
      <c r="I94" s="77"/>
      <c r="J94" s="35" t="str">
        <f t="shared" si="3"/>
        <v/>
      </c>
      <c r="K94" s="1"/>
    </row>
    <row r="95" spans="1:11" ht="41.25" customHeight="1">
      <c r="A95" s="1"/>
      <c r="B95" s="1"/>
      <c r="C95" s="100"/>
      <c r="D95" s="105" t="s">
        <v>20</v>
      </c>
      <c r="E95" s="76">
        <f t="shared" si="4"/>
        <v>34</v>
      </c>
      <c r="F95" s="90" t="s">
        <v>41</v>
      </c>
      <c r="G95" s="88" t="s">
        <v>135</v>
      </c>
      <c r="H95" s="76">
        <v>2</v>
      </c>
      <c r="I95" s="77"/>
      <c r="J95" s="35" t="str">
        <f t="shared" si="3"/>
        <v/>
      </c>
      <c r="K95" s="1"/>
    </row>
    <row r="96" spans="1:11" ht="44.25" customHeight="1">
      <c r="A96" s="1"/>
      <c r="B96" s="1"/>
      <c r="C96" s="100"/>
      <c r="D96" s="106"/>
      <c r="E96" s="76">
        <f t="shared" si="4"/>
        <v>35</v>
      </c>
      <c r="F96" s="90" t="s">
        <v>94</v>
      </c>
      <c r="G96" s="89" t="s">
        <v>95</v>
      </c>
      <c r="H96" s="76">
        <v>2</v>
      </c>
      <c r="I96" s="77"/>
      <c r="J96" s="35" t="str">
        <f t="shared" si="3"/>
        <v/>
      </c>
      <c r="K96" s="1"/>
    </row>
    <row r="97" spans="1:11" ht="41.25" customHeight="1">
      <c r="A97" s="1"/>
      <c r="B97" s="1"/>
      <c r="C97" s="100"/>
      <c r="D97" s="107"/>
      <c r="E97" s="76">
        <f t="shared" si="4"/>
        <v>36</v>
      </c>
      <c r="F97" s="90" t="s">
        <v>96</v>
      </c>
      <c r="G97" s="89" t="s">
        <v>97</v>
      </c>
      <c r="H97" s="76">
        <v>2</v>
      </c>
      <c r="I97" s="77"/>
      <c r="J97" s="35" t="str">
        <f t="shared" si="3"/>
        <v/>
      </c>
      <c r="K97" s="1"/>
    </row>
    <row r="98" spans="1:11" ht="30" customHeight="1">
      <c r="A98" s="1"/>
      <c r="B98" s="1"/>
      <c r="C98" s="100"/>
      <c r="D98" s="106" t="s">
        <v>19</v>
      </c>
      <c r="E98" s="76">
        <f t="shared" si="4"/>
        <v>37</v>
      </c>
      <c r="F98" s="90" t="s">
        <v>45</v>
      </c>
      <c r="G98" s="88" t="s">
        <v>135</v>
      </c>
      <c r="H98" s="76">
        <v>2</v>
      </c>
      <c r="I98" s="77"/>
      <c r="J98" s="35" t="str">
        <f t="shared" si="3"/>
        <v/>
      </c>
      <c r="K98" s="1"/>
    </row>
    <row r="99" spans="1:11" ht="30" customHeight="1">
      <c r="A99" s="1"/>
      <c r="B99" s="1"/>
      <c r="C99" s="100"/>
      <c r="D99" s="107"/>
      <c r="E99" s="76">
        <f t="shared" si="4"/>
        <v>38</v>
      </c>
      <c r="F99" s="59" t="s">
        <v>34</v>
      </c>
      <c r="G99" s="89" t="s">
        <v>79</v>
      </c>
      <c r="H99" s="76">
        <v>5</v>
      </c>
      <c r="I99" s="77"/>
      <c r="J99" s="35" t="str">
        <f t="shared" si="3"/>
        <v/>
      </c>
      <c r="K99" s="1"/>
    </row>
    <row r="100" spans="1:11" ht="35.25" customHeight="1">
      <c r="A100" s="1"/>
      <c r="B100" s="1"/>
      <c r="C100" s="100"/>
      <c r="D100" s="102" t="s">
        <v>88</v>
      </c>
      <c r="E100" s="76">
        <f t="shared" si="4"/>
        <v>39</v>
      </c>
      <c r="F100" s="59" t="s">
        <v>42</v>
      </c>
      <c r="G100" s="88" t="s">
        <v>135</v>
      </c>
      <c r="H100" s="76">
        <v>4</v>
      </c>
      <c r="I100" s="77"/>
      <c r="J100" s="35" t="str">
        <f t="shared" si="3"/>
        <v/>
      </c>
      <c r="K100" s="1"/>
    </row>
    <row r="101" spans="1:11" ht="45" customHeight="1">
      <c r="A101" s="1"/>
      <c r="B101" s="1"/>
      <c r="C101" s="100"/>
      <c r="D101" s="103"/>
      <c r="E101" s="76">
        <f t="shared" si="4"/>
        <v>40</v>
      </c>
      <c r="F101" s="59" t="s">
        <v>84</v>
      </c>
      <c r="G101" s="89" t="s">
        <v>85</v>
      </c>
      <c r="H101" s="76">
        <v>4</v>
      </c>
      <c r="I101" s="77"/>
      <c r="J101" s="35" t="str">
        <f t="shared" si="3"/>
        <v/>
      </c>
      <c r="K101" s="1"/>
    </row>
    <row r="102" spans="1:11" ht="47.25" customHeight="1">
      <c r="A102" s="1"/>
      <c r="B102" s="1"/>
      <c r="C102" s="100"/>
      <c r="D102" s="103"/>
      <c r="E102" s="76">
        <f t="shared" si="4"/>
        <v>41</v>
      </c>
      <c r="F102" s="59" t="s">
        <v>63</v>
      </c>
      <c r="G102" s="89" t="s">
        <v>87</v>
      </c>
      <c r="H102" s="76">
        <v>4</v>
      </c>
      <c r="I102" s="77"/>
      <c r="J102" s="35" t="str">
        <f t="shared" si="3"/>
        <v/>
      </c>
      <c r="K102" s="1"/>
    </row>
    <row r="103" spans="1:11" ht="69" customHeight="1">
      <c r="A103" s="1"/>
      <c r="B103" s="1"/>
      <c r="C103" s="100"/>
      <c r="D103" s="103"/>
      <c r="E103" s="76">
        <f t="shared" si="4"/>
        <v>42</v>
      </c>
      <c r="F103" s="59" t="s">
        <v>55</v>
      </c>
      <c r="G103" s="89" t="s">
        <v>60</v>
      </c>
      <c r="H103" s="76">
        <v>4</v>
      </c>
      <c r="I103" s="77"/>
      <c r="J103" s="35" t="str">
        <f t="shared" si="3"/>
        <v/>
      </c>
      <c r="K103" s="1"/>
    </row>
    <row r="104" spans="1:11" ht="73.5" customHeight="1">
      <c r="A104" s="1"/>
      <c r="B104" s="1"/>
      <c r="C104" s="100"/>
      <c r="D104" s="104"/>
      <c r="E104" s="76">
        <f t="shared" si="4"/>
        <v>43</v>
      </c>
      <c r="F104" s="59" t="s">
        <v>56</v>
      </c>
      <c r="G104" s="89" t="s">
        <v>91</v>
      </c>
      <c r="H104" s="76">
        <v>4</v>
      </c>
      <c r="I104" s="77"/>
      <c r="J104" s="35" t="str">
        <f t="shared" si="3"/>
        <v/>
      </c>
      <c r="K104" s="1"/>
    </row>
    <row r="105" spans="1:11" ht="38.25" customHeight="1">
      <c r="A105" s="1"/>
      <c r="B105" s="1"/>
      <c r="C105" s="100"/>
      <c r="D105" s="102" t="s">
        <v>15</v>
      </c>
      <c r="E105" s="76">
        <f t="shared" si="4"/>
        <v>44</v>
      </c>
      <c r="F105" s="59" t="s">
        <v>43</v>
      </c>
      <c r="G105" s="88" t="s">
        <v>135</v>
      </c>
      <c r="H105" s="76">
        <v>4</v>
      </c>
      <c r="I105" s="77"/>
      <c r="J105" s="35" t="str">
        <f t="shared" si="3"/>
        <v/>
      </c>
      <c r="K105" s="1"/>
    </row>
    <row r="106" spans="1:11" ht="53.25" customHeight="1">
      <c r="A106" s="1"/>
      <c r="B106" s="1"/>
      <c r="C106" s="100"/>
      <c r="D106" s="103"/>
      <c r="E106" s="76">
        <f t="shared" si="4"/>
        <v>45</v>
      </c>
      <c r="F106" s="59" t="s">
        <v>84</v>
      </c>
      <c r="G106" s="89" t="s">
        <v>85</v>
      </c>
      <c r="H106" s="76">
        <v>4</v>
      </c>
      <c r="I106" s="77"/>
      <c r="J106" s="35" t="str">
        <f t="shared" si="3"/>
        <v/>
      </c>
      <c r="K106" s="1"/>
    </row>
    <row r="107" spans="1:11" ht="53.25" customHeight="1">
      <c r="A107" s="1"/>
      <c r="B107" s="1"/>
      <c r="C107" s="100"/>
      <c r="D107" s="103"/>
      <c r="E107" s="76">
        <f t="shared" si="4"/>
        <v>46</v>
      </c>
      <c r="F107" s="59" t="s">
        <v>63</v>
      </c>
      <c r="G107" s="89" t="s">
        <v>87</v>
      </c>
      <c r="H107" s="76">
        <v>4</v>
      </c>
      <c r="I107" s="77"/>
      <c r="J107" s="35" t="str">
        <f t="shared" si="3"/>
        <v/>
      </c>
      <c r="K107" s="1"/>
    </row>
    <row r="108" spans="1:11" ht="66.75" customHeight="1">
      <c r="A108" s="1"/>
      <c r="B108" s="1"/>
      <c r="C108" s="100"/>
      <c r="D108" s="103"/>
      <c r="E108" s="76">
        <f t="shared" si="4"/>
        <v>47</v>
      </c>
      <c r="F108" s="59" t="s">
        <v>55</v>
      </c>
      <c r="G108" s="89" t="s">
        <v>60</v>
      </c>
      <c r="H108" s="76">
        <v>4</v>
      </c>
      <c r="I108" s="77"/>
      <c r="J108" s="35" t="str">
        <f t="shared" si="3"/>
        <v/>
      </c>
      <c r="K108" s="1"/>
    </row>
    <row r="109" spans="1:11" ht="66.75" customHeight="1">
      <c r="A109" s="1"/>
      <c r="B109" s="1"/>
      <c r="C109" s="100"/>
      <c r="D109" s="104"/>
      <c r="E109" s="76">
        <f t="shared" si="4"/>
        <v>48</v>
      </c>
      <c r="F109" s="59" t="s">
        <v>56</v>
      </c>
      <c r="G109" s="89" t="s">
        <v>89</v>
      </c>
      <c r="H109" s="76">
        <v>4</v>
      </c>
      <c r="I109" s="77"/>
      <c r="J109" s="35" t="str">
        <f t="shared" si="3"/>
        <v/>
      </c>
      <c r="K109" s="1"/>
    </row>
    <row r="110" spans="1:11" ht="38.25" customHeight="1">
      <c r="A110" s="1"/>
      <c r="B110" s="1"/>
      <c r="C110" s="100"/>
      <c r="D110" s="102" t="s">
        <v>35</v>
      </c>
      <c r="E110" s="76">
        <f t="shared" si="4"/>
        <v>49</v>
      </c>
      <c r="F110" s="59" t="s">
        <v>44</v>
      </c>
      <c r="G110" s="88" t="s">
        <v>135</v>
      </c>
      <c r="H110" s="76">
        <v>4</v>
      </c>
      <c r="I110" s="77"/>
      <c r="J110" s="35" t="str">
        <f t="shared" si="3"/>
        <v/>
      </c>
      <c r="K110" s="1"/>
    </row>
    <row r="111" spans="1:11" ht="51" customHeight="1">
      <c r="A111" s="1"/>
      <c r="B111" s="1"/>
      <c r="C111" s="100"/>
      <c r="D111" s="103"/>
      <c r="E111" s="76">
        <f t="shared" si="4"/>
        <v>50</v>
      </c>
      <c r="F111" s="59" t="s">
        <v>84</v>
      </c>
      <c r="G111" s="89" t="s">
        <v>85</v>
      </c>
      <c r="H111" s="76">
        <v>4</v>
      </c>
      <c r="I111" s="77"/>
      <c r="J111" s="35" t="str">
        <f t="shared" si="3"/>
        <v/>
      </c>
      <c r="K111" s="1"/>
    </row>
    <row r="112" spans="1:11" ht="51" customHeight="1">
      <c r="A112" s="1"/>
      <c r="B112" s="1"/>
      <c r="C112" s="100"/>
      <c r="D112" s="103"/>
      <c r="E112" s="76">
        <f t="shared" si="4"/>
        <v>51</v>
      </c>
      <c r="F112" s="59" t="s">
        <v>63</v>
      </c>
      <c r="G112" s="89" t="s">
        <v>87</v>
      </c>
      <c r="H112" s="76">
        <v>4</v>
      </c>
      <c r="I112" s="77"/>
      <c r="J112" s="35" t="str">
        <f t="shared" si="3"/>
        <v/>
      </c>
      <c r="K112" s="1"/>
    </row>
    <row r="113" spans="1:11" ht="76.5" customHeight="1">
      <c r="A113" s="1"/>
      <c r="B113" s="1"/>
      <c r="C113" s="100"/>
      <c r="D113" s="103"/>
      <c r="E113" s="76">
        <f t="shared" si="4"/>
        <v>52</v>
      </c>
      <c r="F113" s="59" t="s">
        <v>55</v>
      </c>
      <c r="G113" s="89" t="s">
        <v>60</v>
      </c>
      <c r="H113" s="76">
        <v>4</v>
      </c>
      <c r="I113" s="77"/>
      <c r="J113" s="35" t="str">
        <f t="shared" si="3"/>
        <v/>
      </c>
      <c r="K113" s="1"/>
    </row>
    <row r="114" spans="1:11" ht="67.5" customHeight="1" thickBot="1">
      <c r="A114" s="1"/>
      <c r="B114" s="1"/>
      <c r="C114" s="101"/>
      <c r="D114" s="109"/>
      <c r="E114" s="80">
        <f t="shared" si="4"/>
        <v>53</v>
      </c>
      <c r="F114" s="91" t="s">
        <v>56</v>
      </c>
      <c r="G114" s="92" t="s">
        <v>90</v>
      </c>
      <c r="H114" s="80">
        <v>4</v>
      </c>
      <c r="I114" s="93"/>
      <c r="J114" s="35" t="str">
        <f t="shared" si="3"/>
        <v/>
      </c>
      <c r="K114" s="1"/>
    </row>
    <row r="115" spans="1:11" ht="18" thickBot="1">
      <c r="A115" s="1"/>
      <c r="B115" s="1"/>
      <c r="C115" s="87"/>
      <c r="D115" s="87"/>
      <c r="E115" s="87"/>
      <c r="F115" s="87"/>
      <c r="G115" s="87"/>
      <c r="H115" s="87"/>
      <c r="I115" s="87"/>
      <c r="J115" s="35"/>
      <c r="K115" s="1"/>
    </row>
    <row r="116" spans="1:11" ht="18" thickBot="1">
      <c r="A116" s="1"/>
      <c r="B116" s="1"/>
      <c r="C116" s="87"/>
      <c r="D116" s="87"/>
      <c r="E116" s="87"/>
      <c r="F116" s="87"/>
      <c r="G116" s="87"/>
      <c r="H116" s="84" t="s">
        <v>21</v>
      </c>
      <c r="I116" s="85">
        <f>SUM(J62:J114)</f>
        <v>0</v>
      </c>
      <c r="J116" s="35"/>
      <c r="K116" s="1"/>
    </row>
    <row r="117" spans="1:11" ht="17.25">
      <c r="A117" s="1"/>
      <c r="B117" s="1"/>
      <c r="C117" s="1"/>
      <c r="D117" s="1"/>
      <c r="E117" s="1"/>
      <c r="F117" s="1"/>
      <c r="G117" s="1"/>
      <c r="H117" s="1"/>
      <c r="I117" s="1"/>
      <c r="J117" s="35"/>
      <c r="K117" s="1"/>
    </row>
    <row r="118" spans="1:11" ht="17.25">
      <c r="A118" s="1"/>
      <c r="B118" s="1"/>
      <c r="C118" s="1"/>
      <c r="D118" s="1"/>
      <c r="E118" s="1"/>
      <c r="F118" s="1"/>
      <c r="G118" s="1"/>
      <c r="H118" s="1"/>
      <c r="I118" s="1"/>
      <c r="J118" s="35"/>
      <c r="K118" s="1"/>
    </row>
    <row r="119" spans="1:11" ht="17.25">
      <c r="A119" s="1"/>
      <c r="B119" s="1"/>
      <c r="C119" s="1"/>
      <c r="D119" s="1"/>
      <c r="E119" s="1"/>
      <c r="F119" s="1"/>
      <c r="G119" s="1"/>
      <c r="H119" s="1"/>
      <c r="I119" s="1"/>
      <c r="J119" s="35"/>
      <c r="K119" s="1"/>
    </row>
    <row r="120" spans="1:11" ht="17.25">
      <c r="A120" s="1"/>
      <c r="B120" s="1"/>
      <c r="C120" s="1"/>
      <c r="D120" s="1"/>
      <c r="E120" s="1"/>
      <c r="F120" s="1"/>
      <c r="G120" s="1"/>
      <c r="H120" s="1"/>
      <c r="I120" s="1"/>
      <c r="J120" s="35"/>
      <c r="K120" s="1"/>
    </row>
    <row r="121" spans="1:11" ht="17.25">
      <c r="A121" s="1"/>
      <c r="B121" s="1"/>
      <c r="C121" s="1"/>
      <c r="D121" s="1"/>
      <c r="E121" s="1"/>
      <c r="F121" s="1"/>
      <c r="G121" s="1"/>
      <c r="H121" s="1"/>
      <c r="I121" s="1"/>
      <c r="J121" s="35"/>
      <c r="K121" s="1"/>
    </row>
    <row r="122" spans="1:11" ht="17.25">
      <c r="A122" s="1"/>
      <c r="B122" s="1"/>
      <c r="C122" s="1"/>
      <c r="D122" s="1"/>
      <c r="E122" s="1"/>
      <c r="F122" s="1"/>
      <c r="G122" s="1"/>
      <c r="H122" s="1"/>
      <c r="I122" s="1"/>
      <c r="J122" s="35"/>
      <c r="K122" s="1"/>
    </row>
    <row r="123" spans="1:11" ht="17.25">
      <c r="A123" s="1"/>
      <c r="B123" s="1"/>
      <c r="C123" s="1"/>
      <c r="D123" s="1"/>
      <c r="E123" s="1"/>
      <c r="F123" s="1"/>
      <c r="G123" s="1"/>
      <c r="H123" s="1"/>
      <c r="I123" s="1"/>
      <c r="J123" s="35"/>
      <c r="K123" s="1"/>
    </row>
    <row r="124" spans="1:11" ht="17.25">
      <c r="A124" s="1"/>
      <c r="B124" s="1"/>
      <c r="C124" s="1"/>
      <c r="D124" s="1"/>
      <c r="E124" s="1"/>
      <c r="F124" s="1"/>
      <c r="G124" s="1"/>
      <c r="H124" s="1"/>
      <c r="I124" s="1"/>
      <c r="J124" s="35"/>
      <c r="K124" s="1"/>
    </row>
    <row r="125" spans="1:11" ht="17.25">
      <c r="A125" s="1"/>
      <c r="B125" s="1"/>
      <c r="C125" s="1"/>
      <c r="D125" s="1"/>
      <c r="E125" s="1"/>
      <c r="F125" s="1"/>
      <c r="G125" s="1"/>
      <c r="H125" s="1"/>
      <c r="I125" s="1"/>
      <c r="J125" s="35"/>
      <c r="K125" s="1"/>
    </row>
    <row r="126" spans="1:11" ht="17.25">
      <c r="A126" s="1"/>
      <c r="B126" s="1"/>
      <c r="C126" s="1"/>
      <c r="D126" s="1"/>
      <c r="E126" s="1"/>
      <c r="F126" s="1"/>
      <c r="G126" s="1"/>
      <c r="H126" s="1"/>
      <c r="I126" s="1"/>
      <c r="J126" s="35"/>
      <c r="K126" s="1"/>
    </row>
    <row r="127" spans="1:11" ht="17.25">
      <c r="A127" s="1"/>
      <c r="B127" s="1"/>
      <c r="C127" s="1"/>
      <c r="D127" s="1"/>
      <c r="E127" s="1"/>
      <c r="F127" s="1"/>
      <c r="G127" s="1"/>
      <c r="H127" s="1"/>
      <c r="I127" s="1"/>
      <c r="J127" s="35"/>
      <c r="K127" s="1"/>
    </row>
    <row r="128" spans="1:11" ht="17.25">
      <c r="A128" s="1"/>
      <c r="B128" s="1"/>
      <c r="C128" s="1"/>
      <c r="D128" s="1"/>
      <c r="E128" s="1"/>
      <c r="F128" s="1"/>
      <c r="G128" s="1"/>
      <c r="H128" s="1"/>
      <c r="I128" s="1"/>
      <c r="J128" s="35"/>
      <c r="K128" s="1"/>
    </row>
  </sheetData>
  <sheetProtection selectLockedCells="1" selectUnlockedCells="1"/>
  <mergeCells count="25">
    <mergeCell ref="C10:C11"/>
    <mergeCell ref="D10:D11"/>
    <mergeCell ref="C12:C14"/>
    <mergeCell ref="D12:D14"/>
    <mergeCell ref="C30:C32"/>
    <mergeCell ref="D30:D32"/>
    <mergeCell ref="D33:D38"/>
    <mergeCell ref="C39:C43"/>
    <mergeCell ref="D39:D40"/>
    <mergeCell ref="D41:D43"/>
    <mergeCell ref="C33:C38"/>
    <mergeCell ref="L40:M40"/>
    <mergeCell ref="N40:O40"/>
    <mergeCell ref="L43:O43"/>
    <mergeCell ref="C62:C114"/>
    <mergeCell ref="D62:D70"/>
    <mergeCell ref="D71:D80"/>
    <mergeCell ref="D81:D83"/>
    <mergeCell ref="D84:D87"/>
    <mergeCell ref="D88:D94"/>
    <mergeCell ref="D95:D97"/>
    <mergeCell ref="D98:D99"/>
    <mergeCell ref="D100:D104"/>
    <mergeCell ref="D105:D109"/>
    <mergeCell ref="D110:D114"/>
  </mergeCells>
  <phoneticPr fontId="1"/>
  <conditionalFormatting sqref="I43">
    <cfRule type="cellIs" dxfId="17" priority="40" operator="lessThan">
      <formula>0</formula>
    </cfRule>
  </conditionalFormatting>
  <conditionalFormatting sqref="F64:I70">
    <cfRule type="expression" dxfId="16" priority="13">
      <formula>AND($I$62="-",$I$63="-")</formula>
    </cfRule>
  </conditionalFormatting>
  <conditionalFormatting sqref="F72:I80">
    <cfRule type="expression" dxfId="15" priority="12">
      <formula>$I$71="-"</formula>
    </cfRule>
  </conditionalFormatting>
  <conditionalFormatting sqref="F82:I83">
    <cfRule type="expression" dxfId="14" priority="9">
      <formula>$I$81="-"</formula>
    </cfRule>
  </conditionalFormatting>
  <conditionalFormatting sqref="F85:I87">
    <cfRule type="expression" dxfId="13" priority="10">
      <formula>$I$84="-"</formula>
    </cfRule>
  </conditionalFormatting>
  <conditionalFormatting sqref="F89:I94">
    <cfRule type="expression" dxfId="12" priority="8">
      <formula>$I$88="-"</formula>
    </cfRule>
  </conditionalFormatting>
  <conditionalFormatting sqref="F96:I97">
    <cfRule type="expression" dxfId="11" priority="7">
      <formula>$I$95="-"</formula>
    </cfRule>
  </conditionalFormatting>
  <conditionalFormatting sqref="F99:I99">
    <cfRule type="expression" dxfId="10" priority="6">
      <formula>$I$98="-"</formula>
    </cfRule>
  </conditionalFormatting>
  <conditionalFormatting sqref="F101:I104">
    <cfRule type="expression" dxfId="9" priority="5">
      <formula>$I$100="-"</formula>
    </cfRule>
  </conditionalFormatting>
  <conditionalFormatting sqref="F106:I109">
    <cfRule type="expression" dxfId="8" priority="4">
      <formula>$I$105="-"</formula>
    </cfRule>
  </conditionalFormatting>
  <conditionalFormatting sqref="F111:I114">
    <cfRule type="expression" dxfId="7" priority="3">
      <formula>$I$110="-"</formula>
    </cfRule>
  </conditionalFormatting>
  <conditionalFormatting sqref="I33:I37">
    <cfRule type="expression" dxfId="6" priority="2">
      <formula>COUNTIF($I$33:$I$37,"○")&gt;1</formula>
    </cfRule>
  </conditionalFormatting>
  <conditionalFormatting sqref="I38">
    <cfRule type="expression" dxfId="5" priority="1">
      <formula>AND(I37="○",I38="")</formula>
    </cfRule>
  </conditionalFormatting>
  <dataValidations count="2">
    <dataValidation type="list" allowBlank="1" showInputMessage="1" showErrorMessage="1" sqref="I81 I88:I89 I95 I84 I98 I110 I100 I105 I71 I62:I63">
      <formula1>"-,○"</formula1>
    </dataValidation>
    <dataValidation type="list" allowBlank="1" showInputMessage="1" showErrorMessage="1" sqref="I90:I94 H10:H15 I65:I70 I82:I83 I111:I114 I106:I109 I101:I104 I99 I96:I97 I73:I80 I85:I87 I30:I37">
      <formula1>",　,○"</formula1>
    </dataValidation>
  </dataValidations>
  <pageMargins left="0.7" right="0.7" top="0.75" bottom="0.75" header="0.3" footer="0.3"/>
  <pageSetup paperSize="8" scale="36" fitToHeight="0" orientation="portrait" r:id="rId1"/>
  <headerFooter>
    <oddFooter>&amp;C&amp;24&amp;P / &amp;N&amp;R&amp;24Copyright© 2017-2018 NTT DATA CORPORATION</oddFooter>
  </headerFooter>
  <rowBreaks count="2" manualBreakCount="2">
    <brk id="104" max="18" man="1"/>
    <brk id="11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28"/>
  <sheetViews>
    <sheetView view="pageBreakPreview" zoomScale="55" zoomScaleNormal="10" zoomScaleSheetLayoutView="55" zoomScalePageLayoutView="10" workbookViewId="0">
      <selection activeCell="G30" sqref="G30"/>
    </sheetView>
  </sheetViews>
  <sheetFormatPr defaultRowHeight="13.5"/>
  <cols>
    <col min="3" max="3" width="34.625" bestFit="1" customWidth="1"/>
    <col min="4" max="4" width="27.25" bestFit="1" customWidth="1"/>
    <col min="5" max="5" width="7.5" bestFit="1" customWidth="1"/>
    <col min="6" max="6" width="82.875" customWidth="1"/>
    <col min="7" max="7" width="135.875" customWidth="1"/>
    <col min="8" max="8" width="14" customWidth="1"/>
    <col min="9" max="9" width="13" customWidth="1"/>
    <col min="10" max="10" width="5.25" style="33" hidden="1" customWidth="1"/>
    <col min="11" max="11" width="6.75" bestFit="1" customWidth="1"/>
    <col min="12" max="12" width="12.5" customWidth="1"/>
    <col min="13" max="13" width="9" customWidth="1"/>
    <col min="14" max="14" width="20.25" customWidth="1"/>
    <col min="15" max="15" width="10.5" customWidth="1"/>
  </cols>
  <sheetData>
    <row r="2" spans="2:11" ht="17.25">
      <c r="B2" s="21" t="s">
        <v>121</v>
      </c>
      <c r="C2" s="22" t="s">
        <v>123</v>
      </c>
    </row>
    <row r="3" spans="2:11" ht="17.25">
      <c r="B3" s="23" t="s">
        <v>122</v>
      </c>
      <c r="C3" s="22" t="s">
        <v>124</v>
      </c>
    </row>
    <row r="4" spans="2:11" ht="17.25">
      <c r="B4" s="23" t="s">
        <v>125</v>
      </c>
      <c r="C4" s="18" t="s">
        <v>126</v>
      </c>
    </row>
    <row r="7" spans="2:11" ht="21">
      <c r="B7" s="8" t="s">
        <v>108</v>
      </c>
    </row>
    <row r="9" spans="2:11" ht="17.25">
      <c r="C9" s="24" t="s">
        <v>0</v>
      </c>
      <c r="D9" s="24" t="s">
        <v>5</v>
      </c>
      <c r="E9" s="24" t="s">
        <v>2</v>
      </c>
      <c r="F9" s="24" t="s">
        <v>1</v>
      </c>
      <c r="G9" s="28" t="s">
        <v>22</v>
      </c>
      <c r="H9" s="31" t="s">
        <v>3</v>
      </c>
      <c r="I9" s="25"/>
      <c r="J9" s="34"/>
      <c r="K9" s="25"/>
    </row>
    <row r="10" spans="2:11" ht="17.25">
      <c r="C10" s="134" t="s">
        <v>107</v>
      </c>
      <c r="D10" s="134" t="s">
        <v>13</v>
      </c>
      <c r="E10" s="9">
        <f t="shared" ref="E10:E15" si="0">ROW()-9</f>
        <v>1</v>
      </c>
      <c r="F10" s="2" t="s">
        <v>48</v>
      </c>
      <c r="G10" s="29" t="s">
        <v>13</v>
      </c>
      <c r="H10" s="22"/>
      <c r="I10" s="25"/>
      <c r="J10" s="34"/>
      <c r="K10" s="25"/>
    </row>
    <row r="11" spans="2:11" ht="17.25">
      <c r="C11" s="134"/>
      <c r="D11" s="134"/>
      <c r="E11" s="9">
        <f t="shared" si="0"/>
        <v>2</v>
      </c>
      <c r="F11" s="20" t="s">
        <v>49</v>
      </c>
      <c r="G11" s="30" t="s">
        <v>51</v>
      </c>
      <c r="H11" s="22"/>
      <c r="I11" s="25"/>
      <c r="J11" s="34"/>
      <c r="K11" s="25"/>
    </row>
    <row r="12" spans="2:11" ht="17.25">
      <c r="C12" s="132" t="s">
        <v>111</v>
      </c>
      <c r="D12" s="132" t="s">
        <v>13</v>
      </c>
      <c r="E12" s="9">
        <f t="shared" si="0"/>
        <v>3</v>
      </c>
      <c r="F12" s="20" t="s">
        <v>50</v>
      </c>
      <c r="G12" s="30" t="s">
        <v>52</v>
      </c>
      <c r="H12" s="22" t="s">
        <v>120</v>
      </c>
      <c r="I12" s="25"/>
      <c r="J12" s="34"/>
      <c r="K12" s="25"/>
    </row>
    <row r="13" spans="2:11" ht="57.75" customHeight="1">
      <c r="C13" s="132"/>
      <c r="D13" s="132"/>
      <c r="E13" s="9">
        <f t="shared" si="0"/>
        <v>4</v>
      </c>
      <c r="F13" s="20" t="s">
        <v>53</v>
      </c>
      <c r="G13" s="30" t="s">
        <v>113</v>
      </c>
      <c r="H13" s="22" t="s">
        <v>120</v>
      </c>
      <c r="I13" s="25"/>
      <c r="J13" s="34"/>
      <c r="K13" s="25"/>
    </row>
    <row r="14" spans="2:11" ht="69.75" customHeight="1">
      <c r="C14" s="133"/>
      <c r="D14" s="133"/>
      <c r="E14" s="9">
        <f t="shared" si="0"/>
        <v>5</v>
      </c>
      <c r="F14" s="18" t="s">
        <v>54</v>
      </c>
      <c r="G14" s="30" t="s">
        <v>83</v>
      </c>
      <c r="H14" s="22"/>
      <c r="I14" s="25"/>
      <c r="J14" s="34"/>
      <c r="K14" s="25"/>
    </row>
    <row r="15" spans="2:11" ht="44.25" customHeight="1">
      <c r="C15" s="44" t="s">
        <v>92</v>
      </c>
      <c r="D15" s="9"/>
      <c r="E15" s="9">
        <f t="shared" si="0"/>
        <v>6</v>
      </c>
      <c r="F15" s="20" t="s">
        <v>93</v>
      </c>
      <c r="G15" s="30" t="s">
        <v>127</v>
      </c>
      <c r="H15" s="22"/>
      <c r="I15" s="25"/>
      <c r="J15" s="34"/>
      <c r="K15" s="25"/>
    </row>
    <row r="16" spans="2:11" ht="18" customHeight="1">
      <c r="K16" s="26"/>
    </row>
    <row r="17" spans="1:11" ht="29.25" customHeight="1">
      <c r="H17" s="39" t="str">
        <f>IF(J17=0,"",J17)</f>
        <v/>
      </c>
      <c r="I17" s="32"/>
      <c r="J17" s="33">
        <f>IF(COUNTIF(H10:H15,"○")&gt;0,"自動化要検討",)</f>
        <v>0</v>
      </c>
    </row>
    <row r="18" spans="1:11" ht="18" customHeight="1">
      <c r="I18" s="32"/>
    </row>
    <row r="19" spans="1:11" ht="18" customHeight="1"/>
    <row r="20" spans="1:11" ht="21">
      <c r="A20" s="1"/>
      <c r="B20" s="8" t="s">
        <v>109</v>
      </c>
      <c r="C20" s="1"/>
      <c r="D20" s="1"/>
      <c r="E20" s="1"/>
      <c r="F20" s="1"/>
      <c r="G20" s="1"/>
      <c r="H20" s="1"/>
      <c r="I20" s="1"/>
      <c r="J20" s="35"/>
      <c r="K20" s="1"/>
    </row>
    <row r="21" spans="1:11" ht="21">
      <c r="A21" s="1"/>
      <c r="B21" s="8"/>
      <c r="C21" s="1"/>
      <c r="D21" s="1"/>
      <c r="E21" s="1"/>
      <c r="F21" s="1"/>
      <c r="G21" s="1"/>
      <c r="H21" s="1"/>
      <c r="I21" s="1"/>
      <c r="J21" s="35"/>
      <c r="K21" s="1"/>
    </row>
    <row r="22" spans="1:11" ht="21">
      <c r="A22" s="1"/>
      <c r="B22" s="8"/>
      <c r="C22" s="1"/>
      <c r="D22" s="1"/>
      <c r="E22" s="1"/>
      <c r="F22" s="1"/>
      <c r="G22" s="1"/>
      <c r="H22" s="1"/>
      <c r="I22" s="1"/>
      <c r="J22" s="35"/>
      <c r="K22" s="1"/>
    </row>
    <row r="23" spans="1:11" ht="21">
      <c r="A23" s="1"/>
      <c r="B23" s="8"/>
      <c r="C23" s="1"/>
      <c r="D23" s="1"/>
      <c r="E23" s="1"/>
      <c r="F23" s="1"/>
      <c r="G23" s="1"/>
      <c r="H23" s="1"/>
      <c r="I23" s="1"/>
      <c r="J23" s="35"/>
      <c r="K23" s="1"/>
    </row>
    <row r="24" spans="1:11" ht="21">
      <c r="A24" s="1"/>
      <c r="B24" s="8"/>
      <c r="C24" s="1"/>
      <c r="D24" s="1"/>
      <c r="E24" s="1"/>
      <c r="F24" s="1"/>
      <c r="G24" s="1"/>
      <c r="H24" s="1"/>
      <c r="I24" s="1"/>
      <c r="J24" s="35"/>
      <c r="K24" s="1"/>
    </row>
    <row r="25" spans="1:11" ht="21">
      <c r="A25" s="1"/>
      <c r="B25" s="8"/>
      <c r="C25" s="1"/>
      <c r="D25" s="1"/>
      <c r="E25" s="1"/>
      <c r="F25" s="1"/>
      <c r="G25" s="1"/>
      <c r="H25" s="1"/>
      <c r="I25" s="1"/>
      <c r="J25" s="35"/>
      <c r="K25" s="1"/>
    </row>
    <row r="26" spans="1:11" ht="21">
      <c r="A26" s="1"/>
      <c r="B26" s="8"/>
      <c r="C26" s="1"/>
      <c r="D26" s="1"/>
      <c r="E26" s="1"/>
      <c r="F26" s="1"/>
      <c r="G26" s="1"/>
      <c r="H26" s="1"/>
      <c r="I26" s="1"/>
      <c r="J26" s="35"/>
      <c r="K26" s="1"/>
    </row>
    <row r="27" spans="1:11" ht="21">
      <c r="A27" s="1"/>
      <c r="B27" s="8"/>
      <c r="C27" s="1"/>
      <c r="D27" s="1"/>
      <c r="E27" s="1"/>
      <c r="F27" s="1"/>
      <c r="G27" s="1"/>
      <c r="H27" s="1"/>
      <c r="I27" s="1"/>
      <c r="J27" s="35"/>
      <c r="K27" s="1"/>
    </row>
    <row r="28" spans="1:11" ht="17.25">
      <c r="A28" s="1"/>
      <c r="B28" s="1"/>
      <c r="C28" s="1"/>
      <c r="D28" s="1"/>
      <c r="E28" s="1"/>
      <c r="F28" s="1"/>
      <c r="G28" s="1"/>
      <c r="H28" s="1"/>
      <c r="I28" s="1"/>
      <c r="J28" s="35"/>
      <c r="K28" s="1"/>
    </row>
    <row r="29" spans="1:11" ht="17.25">
      <c r="A29" s="1"/>
      <c r="B29" s="1"/>
      <c r="C29" s="24" t="s">
        <v>0</v>
      </c>
      <c r="D29" s="24" t="s">
        <v>5</v>
      </c>
      <c r="E29" s="24" t="s">
        <v>2</v>
      </c>
      <c r="F29" s="24" t="s">
        <v>1</v>
      </c>
      <c r="G29" s="24" t="s">
        <v>22</v>
      </c>
      <c r="H29" s="24" t="s">
        <v>12</v>
      </c>
      <c r="I29" s="24" t="s">
        <v>3</v>
      </c>
      <c r="J29" s="35"/>
      <c r="K29" s="1"/>
    </row>
    <row r="30" spans="1:11" ht="32.25" customHeight="1">
      <c r="A30" s="1"/>
      <c r="B30" s="1"/>
      <c r="C30" s="131" t="s">
        <v>31</v>
      </c>
      <c r="D30" s="131" t="s">
        <v>13</v>
      </c>
      <c r="E30" s="44">
        <f>ROW()-29</f>
        <v>1</v>
      </c>
      <c r="F30" s="2" t="s">
        <v>23</v>
      </c>
      <c r="G30" s="2" t="s">
        <v>118</v>
      </c>
      <c r="H30" s="44">
        <v>3</v>
      </c>
      <c r="I30" s="9" t="s">
        <v>137</v>
      </c>
      <c r="J30" s="35">
        <f t="shared" ref="J30:J42" si="1">IF(I30="○",H30,"")</f>
        <v>3</v>
      </c>
      <c r="K30" s="1"/>
    </row>
    <row r="31" spans="1:11" ht="51.75" customHeight="1">
      <c r="A31" s="1"/>
      <c r="B31" s="1"/>
      <c r="C31" s="132"/>
      <c r="D31" s="132"/>
      <c r="E31" s="44">
        <f t="shared" ref="E31:E43" si="2">ROW()-29</f>
        <v>2</v>
      </c>
      <c r="F31" s="20" t="s">
        <v>28</v>
      </c>
      <c r="G31" s="2" t="s">
        <v>118</v>
      </c>
      <c r="H31" s="43">
        <v>3</v>
      </c>
      <c r="I31" s="9" t="s">
        <v>120</v>
      </c>
      <c r="J31" s="35" t="str">
        <f t="shared" si="1"/>
        <v/>
      </c>
      <c r="K31" s="1"/>
    </row>
    <row r="32" spans="1:11" ht="34.5" customHeight="1">
      <c r="A32" s="1"/>
      <c r="B32" s="1"/>
      <c r="C32" s="133"/>
      <c r="D32" s="133"/>
      <c r="E32" s="44">
        <f t="shared" si="2"/>
        <v>3</v>
      </c>
      <c r="F32" s="20" t="s">
        <v>32</v>
      </c>
      <c r="G32" s="2" t="s">
        <v>118</v>
      </c>
      <c r="H32" s="43">
        <v>3</v>
      </c>
      <c r="I32" s="9" t="s">
        <v>137</v>
      </c>
      <c r="J32" s="35">
        <f t="shared" si="1"/>
        <v>3</v>
      </c>
      <c r="K32" s="1"/>
    </row>
    <row r="33" spans="1:16" ht="29.25" customHeight="1">
      <c r="A33" s="1"/>
      <c r="B33" s="1"/>
      <c r="C33" s="131" t="s">
        <v>7</v>
      </c>
      <c r="D33" s="125" t="s">
        <v>8</v>
      </c>
      <c r="E33" s="44">
        <f t="shared" si="2"/>
        <v>4</v>
      </c>
      <c r="F33" s="18" t="s">
        <v>24</v>
      </c>
      <c r="G33" s="18" t="s">
        <v>116</v>
      </c>
      <c r="H33" s="9">
        <v>3</v>
      </c>
      <c r="I33" s="9"/>
      <c r="J33" s="35" t="str">
        <f t="shared" si="1"/>
        <v/>
      </c>
      <c r="K33" s="1"/>
    </row>
    <row r="34" spans="1:16" ht="29.25" customHeight="1">
      <c r="A34" s="1"/>
      <c r="B34" s="1"/>
      <c r="C34" s="132"/>
      <c r="D34" s="126"/>
      <c r="E34" s="44">
        <f t="shared" si="2"/>
        <v>5</v>
      </c>
      <c r="F34" s="18" t="s">
        <v>25</v>
      </c>
      <c r="G34" s="18" t="s">
        <v>117</v>
      </c>
      <c r="H34" s="9">
        <v>2</v>
      </c>
      <c r="I34" s="9" t="s">
        <v>137</v>
      </c>
      <c r="J34" s="35">
        <f t="shared" si="1"/>
        <v>2</v>
      </c>
      <c r="K34" s="1"/>
    </row>
    <row r="35" spans="1:16" ht="29.25" customHeight="1">
      <c r="A35" s="1"/>
      <c r="B35" s="1"/>
      <c r="C35" s="132"/>
      <c r="D35" s="126"/>
      <c r="E35" s="44">
        <f t="shared" si="2"/>
        <v>6</v>
      </c>
      <c r="F35" s="18" t="s">
        <v>26</v>
      </c>
      <c r="G35" s="18" t="s">
        <v>117</v>
      </c>
      <c r="H35" s="9">
        <v>1</v>
      </c>
      <c r="I35" s="9"/>
      <c r="J35" s="35" t="str">
        <f t="shared" si="1"/>
        <v/>
      </c>
      <c r="K35" s="1"/>
    </row>
    <row r="36" spans="1:16" ht="29.25" customHeight="1">
      <c r="A36" s="1"/>
      <c r="B36" s="1"/>
      <c r="C36" s="132"/>
      <c r="D36" s="126"/>
      <c r="E36" s="44">
        <f t="shared" si="2"/>
        <v>7</v>
      </c>
      <c r="F36" s="18" t="s">
        <v>46</v>
      </c>
      <c r="G36" s="18" t="s">
        <v>117</v>
      </c>
      <c r="H36" s="9">
        <v>1</v>
      </c>
      <c r="I36" s="9"/>
      <c r="J36" s="35" t="str">
        <f t="shared" si="1"/>
        <v/>
      </c>
      <c r="K36" s="1"/>
    </row>
    <row r="37" spans="1:16" ht="29.25" customHeight="1">
      <c r="A37" s="1"/>
      <c r="B37" s="1"/>
      <c r="C37" s="132"/>
      <c r="D37" s="126"/>
      <c r="E37" s="44">
        <f t="shared" si="2"/>
        <v>8</v>
      </c>
      <c r="F37" s="18" t="s">
        <v>27</v>
      </c>
      <c r="G37" s="18" t="s">
        <v>117</v>
      </c>
      <c r="H37" s="9">
        <v>2</v>
      </c>
      <c r="I37" s="9"/>
      <c r="J37" s="35" t="str">
        <f t="shared" si="1"/>
        <v/>
      </c>
      <c r="K37" s="1"/>
    </row>
    <row r="38" spans="1:16" ht="29.25" customHeight="1">
      <c r="A38" s="1"/>
      <c r="B38" s="1"/>
      <c r="C38" s="133"/>
      <c r="D38" s="127"/>
      <c r="E38" s="44">
        <f t="shared" si="2"/>
        <v>9</v>
      </c>
      <c r="F38" s="18" t="s">
        <v>47</v>
      </c>
      <c r="G38" s="18" t="s">
        <v>106</v>
      </c>
      <c r="H38" s="9"/>
      <c r="I38" s="9"/>
      <c r="J38" s="35"/>
      <c r="K38" s="1"/>
    </row>
    <row r="39" spans="1:16" ht="29.25" customHeight="1" thickBot="1">
      <c r="A39" s="1"/>
      <c r="B39" s="1"/>
      <c r="C39" s="128" t="s">
        <v>11</v>
      </c>
      <c r="D39" s="125" t="s">
        <v>9</v>
      </c>
      <c r="E39" s="44">
        <f t="shared" si="2"/>
        <v>10</v>
      </c>
      <c r="F39" s="18" t="s">
        <v>6</v>
      </c>
      <c r="G39" s="18" t="s">
        <v>114</v>
      </c>
      <c r="H39" s="9" t="s">
        <v>13</v>
      </c>
      <c r="I39" s="9">
        <v>120</v>
      </c>
      <c r="J39" s="35"/>
      <c r="K39" s="1"/>
    </row>
    <row r="40" spans="1:16" ht="29.25" customHeight="1" thickBot="1">
      <c r="A40" s="1"/>
      <c r="B40" s="1"/>
      <c r="C40" s="129"/>
      <c r="D40" s="127"/>
      <c r="E40" s="44">
        <f t="shared" si="2"/>
        <v>11</v>
      </c>
      <c r="F40" s="18" t="s">
        <v>36</v>
      </c>
      <c r="G40" s="18" t="s">
        <v>115</v>
      </c>
      <c r="H40" s="9" t="s">
        <v>13</v>
      </c>
      <c r="I40" s="27">
        <f>IF(I33="○",I39*20,IF(I34="○",I39*4,IF(I35="○",I39,IF(I36="○",I39/12,IF(I37="○",I39*I38/12,0)))))</f>
        <v>480</v>
      </c>
      <c r="J40" s="35">
        <f>IF(AND(I40&gt;0,I40&lt;=L41),P41,IF(AND(I40&gt;L41,I40&lt;=L42),P42,IF(I40&gt;L42,P43,"")))</f>
        <v>2</v>
      </c>
      <c r="K40" s="1"/>
      <c r="L40" s="94" t="s">
        <v>143</v>
      </c>
      <c r="M40" s="95"/>
      <c r="N40" s="94" t="s">
        <v>140</v>
      </c>
      <c r="O40" s="96"/>
      <c r="P40" s="50" t="s">
        <v>141</v>
      </c>
    </row>
    <row r="41" spans="1:16" ht="29.25" customHeight="1">
      <c r="A41" s="1"/>
      <c r="B41" s="1"/>
      <c r="C41" s="129"/>
      <c r="D41" s="125" t="s">
        <v>10</v>
      </c>
      <c r="E41" s="44">
        <f t="shared" si="2"/>
        <v>12</v>
      </c>
      <c r="F41" s="18" t="s">
        <v>30</v>
      </c>
      <c r="G41" s="18" t="s">
        <v>114</v>
      </c>
      <c r="H41" s="9" t="s">
        <v>13</v>
      </c>
      <c r="I41" s="9">
        <v>60</v>
      </c>
      <c r="J41" s="35" t="str">
        <f t="shared" si="1"/>
        <v/>
      </c>
      <c r="K41" s="1"/>
      <c r="L41" s="53">
        <v>300</v>
      </c>
      <c r="M41" s="38" t="s">
        <v>142</v>
      </c>
      <c r="N41" s="51">
        <v>60</v>
      </c>
      <c r="O41" s="36" t="s">
        <v>142</v>
      </c>
      <c r="P41" s="40">
        <v>1</v>
      </c>
    </row>
    <row r="42" spans="1:16" ht="29.25" customHeight="1">
      <c r="A42" s="1"/>
      <c r="B42" s="1"/>
      <c r="C42" s="129"/>
      <c r="D42" s="126"/>
      <c r="E42" s="44">
        <f t="shared" si="2"/>
        <v>13</v>
      </c>
      <c r="F42" s="18" t="s">
        <v>29</v>
      </c>
      <c r="G42" s="18" t="s">
        <v>114</v>
      </c>
      <c r="H42" s="9" t="s">
        <v>13</v>
      </c>
      <c r="I42" s="9">
        <v>120</v>
      </c>
      <c r="J42" s="35" t="str">
        <f t="shared" si="1"/>
        <v/>
      </c>
      <c r="K42" s="1"/>
      <c r="L42" s="53">
        <v>600</v>
      </c>
      <c r="M42" s="36" t="s">
        <v>142</v>
      </c>
      <c r="N42" s="52">
        <v>180</v>
      </c>
      <c r="O42" s="37" t="s">
        <v>142</v>
      </c>
      <c r="P42" s="41">
        <v>2</v>
      </c>
    </row>
    <row r="43" spans="1:16" ht="29.25" customHeight="1" thickBot="1">
      <c r="A43" s="1"/>
      <c r="B43" s="1"/>
      <c r="C43" s="130"/>
      <c r="D43" s="127"/>
      <c r="E43" s="44">
        <f t="shared" si="2"/>
        <v>14</v>
      </c>
      <c r="F43" s="18" t="s">
        <v>136</v>
      </c>
      <c r="G43" s="18" t="s">
        <v>115</v>
      </c>
      <c r="H43" s="9" t="s">
        <v>13</v>
      </c>
      <c r="I43" s="27">
        <f>I42-I41</f>
        <v>60</v>
      </c>
      <c r="J43" s="35">
        <f>IF(AND(I43&gt;0,I43&lt;=N41),P41,IF(AND(I43&gt;N41,I43&lt;=N42),P42,IF(I43&gt;N42,P43,"")))</f>
        <v>1</v>
      </c>
      <c r="K43" s="1"/>
      <c r="L43" s="97" t="s">
        <v>33</v>
      </c>
      <c r="M43" s="98"/>
      <c r="N43" s="98"/>
      <c r="O43" s="99"/>
      <c r="P43" s="42">
        <v>3</v>
      </c>
    </row>
    <row r="44" spans="1:16" ht="18" thickBot="1">
      <c r="A44" s="1"/>
      <c r="B44" s="1"/>
      <c r="C44" s="3"/>
      <c r="D44" s="4"/>
      <c r="E44" s="4"/>
      <c r="F44" s="4"/>
      <c r="G44" s="4"/>
      <c r="H44" s="1"/>
      <c r="I44" s="1"/>
      <c r="J44" s="35"/>
      <c r="K44" s="1"/>
    </row>
    <row r="45" spans="1:16" ht="18" thickBot="1">
      <c r="A45" s="1"/>
      <c r="B45" s="1"/>
      <c r="C45" s="3"/>
      <c r="D45" s="4"/>
      <c r="E45" s="4"/>
      <c r="F45" s="4"/>
      <c r="G45" s="4"/>
      <c r="H45" s="5" t="s">
        <v>21</v>
      </c>
      <c r="I45" s="6">
        <f>SUM(J30:J43)</f>
        <v>11</v>
      </c>
      <c r="J45" s="35"/>
      <c r="K45" s="1" t="str">
        <f>"/"&amp;SUM(H30:H33,P43*2)</f>
        <v>/18</v>
      </c>
    </row>
    <row r="46" spans="1:16" ht="17.25">
      <c r="A46" s="1"/>
      <c r="B46" s="1"/>
      <c r="C46" s="3"/>
      <c r="D46" s="4"/>
      <c r="E46" s="4"/>
      <c r="F46" s="4"/>
      <c r="G46" s="4"/>
      <c r="H46" s="4"/>
      <c r="I46" s="4"/>
      <c r="J46" s="35"/>
      <c r="K46" s="1"/>
    </row>
    <row r="47" spans="1:16" ht="17.25">
      <c r="A47" s="1"/>
      <c r="B47" s="1"/>
      <c r="C47" s="3"/>
      <c r="D47" s="4"/>
      <c r="E47" s="4"/>
      <c r="F47" s="4"/>
      <c r="G47" s="4"/>
      <c r="H47" s="4"/>
      <c r="I47" s="4"/>
      <c r="J47" s="35"/>
      <c r="K47" s="1"/>
    </row>
    <row r="48" spans="1:16" ht="17.25">
      <c r="A48" s="1"/>
      <c r="B48" s="1"/>
      <c r="C48" s="3"/>
      <c r="D48" s="4"/>
      <c r="E48" s="4"/>
      <c r="F48" s="4"/>
      <c r="G48" s="4"/>
      <c r="H48" s="4"/>
      <c r="I48" s="4"/>
      <c r="J48" s="35"/>
      <c r="K48" s="1"/>
    </row>
    <row r="49" spans="1:11" ht="21">
      <c r="A49" s="1"/>
      <c r="B49" s="8" t="s">
        <v>110</v>
      </c>
      <c r="C49" s="1"/>
      <c r="D49" s="1"/>
      <c r="E49" s="1"/>
      <c r="F49" s="1"/>
      <c r="G49" s="1"/>
      <c r="H49" s="1"/>
      <c r="I49" s="1"/>
      <c r="J49" s="35"/>
      <c r="K49" s="1"/>
    </row>
    <row r="50" spans="1:11" ht="21">
      <c r="A50" s="1"/>
      <c r="B50" s="8"/>
      <c r="C50" s="1"/>
      <c r="D50" s="1"/>
      <c r="E50" s="1"/>
      <c r="F50" s="1"/>
      <c r="G50" s="1"/>
      <c r="H50" s="1"/>
      <c r="I50" s="1"/>
      <c r="J50" s="35"/>
      <c r="K50" s="1"/>
    </row>
    <row r="51" spans="1:11" ht="21">
      <c r="A51" s="1"/>
      <c r="B51" s="8"/>
      <c r="C51" s="1"/>
      <c r="D51" s="1"/>
      <c r="E51" s="1"/>
      <c r="F51" s="1"/>
      <c r="G51" s="1"/>
      <c r="H51" s="1"/>
      <c r="I51" s="1"/>
      <c r="J51" s="35"/>
      <c r="K51" s="1"/>
    </row>
    <row r="52" spans="1:11" ht="21">
      <c r="A52" s="1"/>
      <c r="B52" s="8"/>
      <c r="C52" s="1"/>
      <c r="D52" s="1"/>
      <c r="E52" s="1"/>
      <c r="F52" s="1"/>
      <c r="G52" s="1"/>
      <c r="H52" s="1"/>
      <c r="I52" s="1"/>
      <c r="J52" s="35"/>
      <c r="K52" s="1"/>
    </row>
    <row r="53" spans="1:11" ht="21">
      <c r="A53" s="1"/>
      <c r="B53" s="8"/>
      <c r="C53" s="1"/>
      <c r="D53" s="1"/>
      <c r="E53" s="1"/>
      <c r="F53" s="1"/>
      <c r="G53" s="1"/>
      <c r="H53" s="1"/>
      <c r="I53" s="1"/>
      <c r="J53" s="35"/>
      <c r="K53" s="1"/>
    </row>
    <row r="54" spans="1:11" ht="21">
      <c r="A54" s="1"/>
      <c r="B54" s="8"/>
      <c r="C54" s="1"/>
      <c r="D54" s="1"/>
      <c r="E54" s="1"/>
      <c r="F54" s="1"/>
      <c r="G54" s="1"/>
      <c r="H54" s="1"/>
      <c r="I54" s="1"/>
      <c r="J54" s="35"/>
      <c r="K54" s="1"/>
    </row>
    <row r="55" spans="1:11" ht="21">
      <c r="A55" s="1"/>
      <c r="B55" s="8"/>
      <c r="C55" s="1"/>
      <c r="D55" s="1"/>
      <c r="E55" s="1"/>
      <c r="F55" s="1"/>
      <c r="G55" s="1"/>
      <c r="H55" s="1"/>
      <c r="I55" s="1"/>
      <c r="J55" s="35"/>
      <c r="K55" s="1"/>
    </row>
    <row r="56" spans="1:11" ht="21">
      <c r="A56" s="1"/>
      <c r="B56" s="8"/>
      <c r="C56" s="1"/>
      <c r="D56" s="1"/>
      <c r="E56" s="1"/>
      <c r="F56" s="1"/>
      <c r="G56" s="1"/>
      <c r="H56" s="1"/>
      <c r="I56" s="1"/>
      <c r="J56" s="35"/>
      <c r="K56" s="1"/>
    </row>
    <row r="57" spans="1:11" ht="21">
      <c r="A57" s="1"/>
      <c r="B57" s="8"/>
      <c r="C57" s="1"/>
      <c r="D57" s="1"/>
      <c r="E57" s="1"/>
      <c r="F57" s="1"/>
      <c r="G57" s="1"/>
      <c r="H57" s="1"/>
      <c r="I57" s="1"/>
      <c r="J57" s="35"/>
      <c r="K57" s="1"/>
    </row>
    <row r="58" spans="1:11" ht="21">
      <c r="A58" s="1"/>
      <c r="B58" s="8"/>
      <c r="C58" s="1"/>
      <c r="D58" s="1"/>
      <c r="E58" s="1"/>
      <c r="F58" s="1"/>
      <c r="G58" s="1"/>
      <c r="H58" s="1"/>
      <c r="I58" s="1"/>
      <c r="J58" s="35"/>
      <c r="K58" s="1"/>
    </row>
    <row r="59" spans="1:11" ht="21">
      <c r="A59" s="1"/>
      <c r="B59" s="8"/>
      <c r="C59" s="1"/>
      <c r="D59" s="1"/>
      <c r="E59" s="1"/>
      <c r="F59" s="1"/>
      <c r="G59" s="1"/>
      <c r="H59" s="1"/>
      <c r="I59" s="1"/>
      <c r="J59" s="35"/>
      <c r="K59" s="1"/>
    </row>
    <row r="60" spans="1:11" ht="17.25">
      <c r="A60" s="1"/>
      <c r="B60" s="1"/>
      <c r="C60" s="1"/>
      <c r="D60" s="1"/>
      <c r="E60" s="1"/>
      <c r="F60" s="1"/>
      <c r="G60" s="1"/>
      <c r="H60" s="1"/>
      <c r="I60" s="1"/>
      <c r="J60" s="35"/>
      <c r="K60" s="1"/>
    </row>
    <row r="61" spans="1:11" ht="17.25">
      <c r="A61" s="1"/>
      <c r="B61" s="1"/>
      <c r="C61" s="24" t="s">
        <v>0</v>
      </c>
      <c r="D61" s="24" t="s">
        <v>5</v>
      </c>
      <c r="E61" s="24" t="s">
        <v>2</v>
      </c>
      <c r="F61" s="24" t="s">
        <v>1</v>
      </c>
      <c r="G61" s="24" t="s">
        <v>22</v>
      </c>
      <c r="H61" s="24" t="s">
        <v>12</v>
      </c>
      <c r="I61" s="24" t="s">
        <v>3</v>
      </c>
      <c r="J61" s="35"/>
      <c r="K61" s="1"/>
    </row>
    <row r="62" spans="1:11" ht="32.25" customHeight="1">
      <c r="A62" s="1"/>
      <c r="B62" s="1"/>
      <c r="C62" s="124" t="s">
        <v>132</v>
      </c>
      <c r="D62" s="125" t="s">
        <v>4</v>
      </c>
      <c r="E62" s="44">
        <f>ROW()-61</f>
        <v>1</v>
      </c>
      <c r="F62" s="2" t="s">
        <v>128</v>
      </c>
      <c r="G62" s="12" t="s">
        <v>133</v>
      </c>
      <c r="H62" s="44">
        <v>1</v>
      </c>
      <c r="I62" s="9" t="s">
        <v>137</v>
      </c>
      <c r="J62" s="35">
        <f t="shared" ref="J62:J114" si="3">IF(I62="○",H62,"")</f>
        <v>1</v>
      </c>
      <c r="K62" s="1"/>
    </row>
    <row r="63" spans="1:11" ht="57" customHeight="1">
      <c r="A63" s="1"/>
      <c r="B63" s="1"/>
      <c r="C63" s="124"/>
      <c r="D63" s="126"/>
      <c r="E63" s="44">
        <f t="shared" ref="E63:E114" si="4">ROW()-61</f>
        <v>2</v>
      </c>
      <c r="F63" s="2" t="s">
        <v>129</v>
      </c>
      <c r="G63" s="7" t="s">
        <v>134</v>
      </c>
      <c r="H63" s="44">
        <v>4</v>
      </c>
      <c r="I63" s="9" t="s">
        <v>138</v>
      </c>
      <c r="J63" s="35" t="str">
        <f t="shared" si="3"/>
        <v/>
      </c>
      <c r="K63" s="1"/>
    </row>
    <row r="64" spans="1:11" ht="30" customHeight="1">
      <c r="A64" s="1"/>
      <c r="B64" s="1"/>
      <c r="C64" s="124"/>
      <c r="D64" s="126"/>
      <c r="E64" s="44">
        <f t="shared" si="4"/>
        <v>3</v>
      </c>
      <c r="F64" s="2" t="s">
        <v>98</v>
      </c>
      <c r="G64" s="2" t="s">
        <v>144</v>
      </c>
      <c r="H64" s="44" t="s">
        <v>99</v>
      </c>
      <c r="I64" s="27">
        <v>5</v>
      </c>
      <c r="J64" s="35">
        <f>IF(I64=0,"",IF(AND(I64&gt;0,I64&lt;5),1,IF(AND(I64&gt;=5,I64&lt;10),3,IF(AND(I64&gt;=10),5,))))</f>
        <v>3</v>
      </c>
      <c r="K64" s="1"/>
    </row>
    <row r="65" spans="1:11" ht="45.75" customHeight="1">
      <c r="A65" s="1"/>
      <c r="B65" s="1"/>
      <c r="C65" s="124"/>
      <c r="D65" s="126"/>
      <c r="E65" s="44">
        <f t="shared" si="4"/>
        <v>4</v>
      </c>
      <c r="F65" s="2" t="s">
        <v>84</v>
      </c>
      <c r="G65" s="7" t="s">
        <v>85</v>
      </c>
      <c r="H65" s="44">
        <v>3</v>
      </c>
      <c r="I65" s="9"/>
      <c r="J65" s="35" t="str">
        <f t="shared" si="3"/>
        <v/>
      </c>
      <c r="K65" s="1"/>
    </row>
    <row r="66" spans="1:11" ht="58.5" customHeight="1">
      <c r="A66" s="1"/>
      <c r="B66" s="1"/>
      <c r="C66" s="124"/>
      <c r="D66" s="126"/>
      <c r="E66" s="44">
        <f t="shared" si="4"/>
        <v>5</v>
      </c>
      <c r="F66" s="2" t="s">
        <v>63</v>
      </c>
      <c r="G66" s="7" t="s">
        <v>87</v>
      </c>
      <c r="H66" s="44">
        <v>3</v>
      </c>
      <c r="I66" s="9" t="s">
        <v>137</v>
      </c>
      <c r="J66" s="35">
        <f t="shared" si="3"/>
        <v>3</v>
      </c>
      <c r="K66" s="1"/>
    </row>
    <row r="67" spans="1:11" ht="63" customHeight="1">
      <c r="A67" s="1"/>
      <c r="B67" s="1"/>
      <c r="C67" s="124"/>
      <c r="D67" s="126"/>
      <c r="E67" s="44">
        <f t="shared" si="4"/>
        <v>6</v>
      </c>
      <c r="F67" s="2" t="s">
        <v>55</v>
      </c>
      <c r="G67" s="7" t="s">
        <v>86</v>
      </c>
      <c r="H67" s="44">
        <v>2</v>
      </c>
      <c r="I67" s="9" t="s">
        <v>137</v>
      </c>
      <c r="J67" s="35">
        <f t="shared" si="3"/>
        <v>2</v>
      </c>
      <c r="K67" s="1"/>
    </row>
    <row r="68" spans="1:11" ht="71.25" customHeight="1">
      <c r="A68" s="1"/>
      <c r="B68" s="1"/>
      <c r="C68" s="124"/>
      <c r="D68" s="126"/>
      <c r="E68" s="44">
        <f t="shared" si="4"/>
        <v>7</v>
      </c>
      <c r="F68" s="2" t="s">
        <v>56</v>
      </c>
      <c r="G68" s="7" t="s">
        <v>57</v>
      </c>
      <c r="H68" s="44">
        <v>2</v>
      </c>
      <c r="I68" s="9"/>
      <c r="J68" s="35" t="str">
        <f t="shared" si="3"/>
        <v/>
      </c>
      <c r="K68" s="1"/>
    </row>
    <row r="69" spans="1:11" ht="54.75" customHeight="1">
      <c r="A69" s="1"/>
      <c r="B69" s="1"/>
      <c r="C69" s="124"/>
      <c r="D69" s="126"/>
      <c r="E69" s="44">
        <f t="shared" si="4"/>
        <v>8</v>
      </c>
      <c r="F69" s="2" t="s">
        <v>58</v>
      </c>
      <c r="G69" s="7" t="s">
        <v>59</v>
      </c>
      <c r="H69" s="44">
        <v>2</v>
      </c>
      <c r="I69" s="9"/>
      <c r="J69" s="35" t="str">
        <f t="shared" si="3"/>
        <v/>
      </c>
      <c r="K69" s="1"/>
    </row>
    <row r="70" spans="1:11" ht="56.25" customHeight="1">
      <c r="A70" s="1"/>
      <c r="B70" s="1"/>
      <c r="C70" s="124"/>
      <c r="D70" s="127"/>
      <c r="E70" s="44">
        <f t="shared" si="4"/>
        <v>9</v>
      </c>
      <c r="F70" s="2" t="s">
        <v>61</v>
      </c>
      <c r="G70" s="7" t="s">
        <v>62</v>
      </c>
      <c r="H70" s="44">
        <v>1</v>
      </c>
      <c r="I70" s="9"/>
      <c r="J70" s="35" t="str">
        <f t="shared" si="3"/>
        <v/>
      </c>
      <c r="K70" s="1"/>
    </row>
    <row r="71" spans="1:11" ht="30" customHeight="1">
      <c r="A71" s="1"/>
      <c r="B71" s="1"/>
      <c r="C71" s="124"/>
      <c r="D71" s="128" t="s">
        <v>14</v>
      </c>
      <c r="E71" s="44">
        <f t="shared" si="4"/>
        <v>10</v>
      </c>
      <c r="F71" s="2" t="s">
        <v>37</v>
      </c>
      <c r="G71" s="12" t="s">
        <v>135</v>
      </c>
      <c r="H71" s="44">
        <v>1</v>
      </c>
      <c r="I71" s="9" t="s">
        <v>137</v>
      </c>
      <c r="J71" s="35">
        <f t="shared" si="3"/>
        <v>1</v>
      </c>
      <c r="K71" s="1"/>
    </row>
    <row r="72" spans="1:11" ht="133.5" customHeight="1">
      <c r="A72" s="1"/>
      <c r="B72" s="1"/>
      <c r="C72" s="124"/>
      <c r="D72" s="129"/>
      <c r="E72" s="44">
        <f t="shared" si="4"/>
        <v>11</v>
      </c>
      <c r="F72" s="2" t="s">
        <v>100</v>
      </c>
      <c r="G72" s="7" t="s">
        <v>145</v>
      </c>
      <c r="H72" s="44" t="s">
        <v>13</v>
      </c>
      <c r="I72" s="27">
        <v>2</v>
      </c>
      <c r="J72" s="35">
        <f>IF(I72=0,"",IF(AND(I72&gt;0,I72&lt;4),1,IF(AND(I72&gt;=4,I72&lt;6),3,IF(AND(I72&gt;=6),5,))))</f>
        <v>1</v>
      </c>
      <c r="K72" s="1"/>
    </row>
    <row r="73" spans="1:11" ht="30" customHeight="1">
      <c r="A73" s="1"/>
      <c r="B73" s="1"/>
      <c r="C73" s="124"/>
      <c r="D73" s="129"/>
      <c r="E73" s="44">
        <f t="shared" si="4"/>
        <v>12</v>
      </c>
      <c r="F73" s="2" t="s">
        <v>104</v>
      </c>
      <c r="G73" s="2" t="s">
        <v>13</v>
      </c>
      <c r="H73" s="44">
        <v>1</v>
      </c>
      <c r="I73" s="9" t="s">
        <v>137</v>
      </c>
      <c r="J73" s="35">
        <f t="shared" si="3"/>
        <v>1</v>
      </c>
      <c r="K73" s="1"/>
    </row>
    <row r="74" spans="1:11" ht="30" customHeight="1">
      <c r="A74" s="1"/>
      <c r="B74" s="1"/>
      <c r="C74" s="124"/>
      <c r="D74" s="129"/>
      <c r="E74" s="44">
        <f t="shared" si="4"/>
        <v>13</v>
      </c>
      <c r="F74" s="2" t="s">
        <v>64</v>
      </c>
      <c r="G74" s="2" t="s">
        <v>13</v>
      </c>
      <c r="H74" s="44">
        <v>4</v>
      </c>
      <c r="I74" s="9"/>
      <c r="J74" s="35" t="str">
        <f t="shared" si="3"/>
        <v/>
      </c>
      <c r="K74" s="1"/>
    </row>
    <row r="75" spans="1:11" ht="30" customHeight="1">
      <c r="A75" s="1"/>
      <c r="B75" s="1"/>
      <c r="C75" s="124"/>
      <c r="D75" s="129"/>
      <c r="E75" s="44">
        <f t="shared" si="4"/>
        <v>14</v>
      </c>
      <c r="F75" s="2" t="s">
        <v>66</v>
      </c>
      <c r="G75" s="2" t="s">
        <v>13</v>
      </c>
      <c r="H75" s="44">
        <v>1</v>
      </c>
      <c r="I75" s="9"/>
      <c r="J75" s="35" t="str">
        <f t="shared" si="3"/>
        <v/>
      </c>
      <c r="K75" s="1"/>
    </row>
    <row r="76" spans="1:11" ht="51.75" customHeight="1">
      <c r="A76" s="1"/>
      <c r="B76" s="1"/>
      <c r="C76" s="124"/>
      <c r="D76" s="129"/>
      <c r="E76" s="44">
        <f t="shared" si="4"/>
        <v>15</v>
      </c>
      <c r="F76" s="2" t="s">
        <v>68</v>
      </c>
      <c r="G76" s="7" t="s">
        <v>130</v>
      </c>
      <c r="H76" s="44">
        <v>1</v>
      </c>
      <c r="I76" s="9"/>
      <c r="J76" s="35" t="str">
        <f t="shared" si="3"/>
        <v/>
      </c>
      <c r="K76" s="1"/>
    </row>
    <row r="77" spans="1:11" ht="60" customHeight="1">
      <c r="A77" s="1"/>
      <c r="B77" s="1"/>
      <c r="C77" s="124"/>
      <c r="D77" s="129"/>
      <c r="E77" s="44">
        <f t="shared" si="4"/>
        <v>16</v>
      </c>
      <c r="F77" s="2" t="s">
        <v>69</v>
      </c>
      <c r="G77" s="7" t="s">
        <v>131</v>
      </c>
      <c r="H77" s="44">
        <v>1</v>
      </c>
      <c r="I77" s="9" t="s">
        <v>137</v>
      </c>
      <c r="J77" s="35">
        <f t="shared" si="3"/>
        <v>1</v>
      </c>
      <c r="K77" s="1"/>
    </row>
    <row r="78" spans="1:11" ht="30" customHeight="1">
      <c r="A78" s="1"/>
      <c r="B78" s="1"/>
      <c r="C78" s="124"/>
      <c r="D78" s="129"/>
      <c r="E78" s="44">
        <f t="shared" si="4"/>
        <v>17</v>
      </c>
      <c r="F78" s="2" t="s">
        <v>65</v>
      </c>
      <c r="G78" s="2" t="s">
        <v>13</v>
      </c>
      <c r="H78" s="44">
        <v>1</v>
      </c>
      <c r="I78" s="9" t="s">
        <v>137</v>
      </c>
      <c r="J78" s="35">
        <f t="shared" si="3"/>
        <v>1</v>
      </c>
      <c r="K78" s="1"/>
    </row>
    <row r="79" spans="1:11" ht="59.25" customHeight="1">
      <c r="A79" s="1"/>
      <c r="B79" s="1"/>
      <c r="C79" s="124"/>
      <c r="D79" s="129"/>
      <c r="E79" s="44">
        <f t="shared" si="4"/>
        <v>18</v>
      </c>
      <c r="F79" s="2" t="s">
        <v>81</v>
      </c>
      <c r="G79" s="7" t="s">
        <v>82</v>
      </c>
      <c r="H79" s="44">
        <v>5</v>
      </c>
      <c r="I79" s="9"/>
      <c r="J79" s="35" t="str">
        <f t="shared" si="3"/>
        <v/>
      </c>
      <c r="K79" s="1"/>
    </row>
    <row r="80" spans="1:11" ht="94.5" customHeight="1">
      <c r="A80" s="1"/>
      <c r="B80" s="1"/>
      <c r="C80" s="124"/>
      <c r="D80" s="130"/>
      <c r="E80" s="44">
        <f t="shared" si="4"/>
        <v>19</v>
      </c>
      <c r="F80" s="2" t="s">
        <v>80</v>
      </c>
      <c r="G80" s="7" t="s">
        <v>103</v>
      </c>
      <c r="H80" s="44">
        <v>5</v>
      </c>
      <c r="I80" s="9"/>
      <c r="J80" s="35" t="str">
        <f t="shared" si="3"/>
        <v/>
      </c>
      <c r="K80" s="1"/>
    </row>
    <row r="81" spans="1:11" ht="30" customHeight="1">
      <c r="A81" s="1"/>
      <c r="B81" s="1"/>
      <c r="C81" s="124"/>
      <c r="D81" s="128" t="s">
        <v>16</v>
      </c>
      <c r="E81" s="44">
        <f t="shared" si="4"/>
        <v>20</v>
      </c>
      <c r="F81" s="2" t="s">
        <v>38</v>
      </c>
      <c r="G81" s="12" t="s">
        <v>135</v>
      </c>
      <c r="H81" s="44">
        <v>2</v>
      </c>
      <c r="I81" s="9" t="s">
        <v>138</v>
      </c>
      <c r="J81" s="35" t="str">
        <f t="shared" si="3"/>
        <v/>
      </c>
      <c r="K81" s="1"/>
    </row>
    <row r="82" spans="1:11" ht="30" customHeight="1">
      <c r="A82" s="1"/>
      <c r="B82" s="1"/>
      <c r="C82" s="124"/>
      <c r="D82" s="129"/>
      <c r="E82" s="44">
        <f t="shared" si="4"/>
        <v>21</v>
      </c>
      <c r="F82" s="46" t="s">
        <v>70</v>
      </c>
      <c r="G82" s="46" t="s">
        <v>67</v>
      </c>
      <c r="H82" s="24">
        <v>2</v>
      </c>
      <c r="I82" s="24"/>
      <c r="J82" s="35" t="str">
        <f t="shared" si="3"/>
        <v/>
      </c>
      <c r="K82" s="1"/>
    </row>
    <row r="83" spans="1:11" ht="30" customHeight="1">
      <c r="A83" s="1"/>
      <c r="B83" s="1"/>
      <c r="C83" s="124"/>
      <c r="D83" s="129"/>
      <c r="E83" s="44">
        <f t="shared" si="4"/>
        <v>22</v>
      </c>
      <c r="F83" s="46" t="s">
        <v>71</v>
      </c>
      <c r="G83" s="46" t="s">
        <v>67</v>
      </c>
      <c r="H83" s="24">
        <v>2</v>
      </c>
      <c r="I83" s="24"/>
      <c r="J83" s="35" t="str">
        <f t="shared" si="3"/>
        <v/>
      </c>
      <c r="K83" s="1"/>
    </row>
    <row r="84" spans="1:11" ht="44.25" customHeight="1">
      <c r="A84" s="1"/>
      <c r="B84" s="1"/>
      <c r="C84" s="124"/>
      <c r="D84" s="128" t="s">
        <v>17</v>
      </c>
      <c r="E84" s="44">
        <f t="shared" si="4"/>
        <v>23</v>
      </c>
      <c r="F84" s="2" t="s">
        <v>39</v>
      </c>
      <c r="G84" s="12" t="s">
        <v>135</v>
      </c>
      <c r="H84" s="44">
        <v>4</v>
      </c>
      <c r="I84" s="9" t="s">
        <v>138</v>
      </c>
      <c r="J84" s="35" t="str">
        <f t="shared" si="3"/>
        <v/>
      </c>
      <c r="K84" s="1"/>
    </row>
    <row r="85" spans="1:11" ht="44.25" customHeight="1">
      <c r="A85" s="1"/>
      <c r="B85" s="1"/>
      <c r="C85" s="124"/>
      <c r="D85" s="129"/>
      <c r="E85" s="44">
        <f t="shared" si="4"/>
        <v>24</v>
      </c>
      <c r="F85" s="46" t="s">
        <v>70</v>
      </c>
      <c r="G85" s="47" t="s">
        <v>13</v>
      </c>
      <c r="H85" s="24">
        <v>2</v>
      </c>
      <c r="I85" s="24"/>
      <c r="J85" s="35" t="str">
        <f t="shared" si="3"/>
        <v/>
      </c>
      <c r="K85" s="1"/>
    </row>
    <row r="86" spans="1:11" ht="44.25" customHeight="1">
      <c r="A86" s="1"/>
      <c r="B86" s="1"/>
      <c r="C86" s="124"/>
      <c r="D86" s="129"/>
      <c r="E86" s="44">
        <f t="shared" si="4"/>
        <v>25</v>
      </c>
      <c r="F86" s="46" t="s">
        <v>71</v>
      </c>
      <c r="G86" s="47" t="s">
        <v>99</v>
      </c>
      <c r="H86" s="24">
        <v>2</v>
      </c>
      <c r="I86" s="24"/>
      <c r="J86" s="35" t="str">
        <f t="shared" si="3"/>
        <v/>
      </c>
      <c r="K86" s="1"/>
    </row>
    <row r="87" spans="1:11" ht="44.25" customHeight="1">
      <c r="A87" s="1"/>
      <c r="B87" s="1"/>
      <c r="C87" s="124"/>
      <c r="D87" s="130"/>
      <c r="E87" s="44">
        <f t="shared" si="4"/>
        <v>26</v>
      </c>
      <c r="F87" s="46" t="s">
        <v>72</v>
      </c>
      <c r="G87" s="47" t="s">
        <v>13</v>
      </c>
      <c r="H87" s="24">
        <v>5</v>
      </c>
      <c r="I87" s="24"/>
      <c r="J87" s="35" t="str">
        <f t="shared" si="3"/>
        <v/>
      </c>
      <c r="K87" s="1"/>
    </row>
    <row r="88" spans="1:11" ht="30" customHeight="1">
      <c r="A88" s="1"/>
      <c r="B88" s="1"/>
      <c r="C88" s="124"/>
      <c r="D88" s="124" t="s">
        <v>18</v>
      </c>
      <c r="E88" s="44">
        <f t="shared" si="4"/>
        <v>27</v>
      </c>
      <c r="F88" s="2" t="s">
        <v>40</v>
      </c>
      <c r="G88" s="12" t="s">
        <v>135</v>
      </c>
      <c r="H88" s="44">
        <v>2</v>
      </c>
      <c r="I88" s="9" t="s">
        <v>138</v>
      </c>
      <c r="J88" s="35" t="str">
        <f t="shared" si="3"/>
        <v/>
      </c>
      <c r="K88" s="1"/>
    </row>
    <row r="89" spans="1:11" ht="30" customHeight="1">
      <c r="A89" s="1"/>
      <c r="B89" s="1"/>
      <c r="C89" s="124"/>
      <c r="D89" s="124"/>
      <c r="E89" s="44">
        <f t="shared" si="4"/>
        <v>28</v>
      </c>
      <c r="F89" s="46" t="s">
        <v>73</v>
      </c>
      <c r="G89" s="46" t="s">
        <v>13</v>
      </c>
      <c r="H89" s="24">
        <v>3</v>
      </c>
      <c r="I89" s="24"/>
      <c r="J89" s="35" t="str">
        <f t="shared" si="3"/>
        <v/>
      </c>
      <c r="K89" s="1"/>
    </row>
    <row r="90" spans="1:11" ht="30" customHeight="1">
      <c r="A90" s="1"/>
      <c r="B90" s="1"/>
      <c r="C90" s="124"/>
      <c r="D90" s="124"/>
      <c r="E90" s="44">
        <f t="shared" si="4"/>
        <v>29</v>
      </c>
      <c r="F90" s="46" t="s">
        <v>74</v>
      </c>
      <c r="G90" s="46" t="s">
        <v>13</v>
      </c>
      <c r="H90" s="24">
        <v>2</v>
      </c>
      <c r="I90" s="24"/>
      <c r="J90" s="35" t="str">
        <f t="shared" si="3"/>
        <v/>
      </c>
      <c r="K90" s="1"/>
    </row>
    <row r="91" spans="1:11" ht="30" customHeight="1">
      <c r="A91" s="1"/>
      <c r="B91" s="1"/>
      <c r="C91" s="124"/>
      <c r="D91" s="124"/>
      <c r="E91" s="44">
        <f t="shared" si="4"/>
        <v>30</v>
      </c>
      <c r="F91" s="46" t="s">
        <v>75</v>
      </c>
      <c r="G91" s="46" t="s">
        <v>13</v>
      </c>
      <c r="H91" s="24">
        <v>3</v>
      </c>
      <c r="I91" s="24"/>
      <c r="J91" s="35" t="str">
        <f t="shared" si="3"/>
        <v/>
      </c>
      <c r="K91" s="1"/>
    </row>
    <row r="92" spans="1:11" ht="30" customHeight="1">
      <c r="A92" s="1"/>
      <c r="B92" s="1"/>
      <c r="C92" s="124"/>
      <c r="D92" s="124"/>
      <c r="E92" s="44">
        <f t="shared" si="4"/>
        <v>31</v>
      </c>
      <c r="F92" s="46" t="s">
        <v>76</v>
      </c>
      <c r="G92" s="46" t="s">
        <v>13</v>
      </c>
      <c r="H92" s="24">
        <v>3</v>
      </c>
      <c r="I92" s="24"/>
      <c r="J92" s="35" t="str">
        <f t="shared" si="3"/>
        <v/>
      </c>
      <c r="K92" s="1"/>
    </row>
    <row r="93" spans="1:11" ht="30" customHeight="1">
      <c r="A93" s="1"/>
      <c r="B93" s="1"/>
      <c r="C93" s="124"/>
      <c r="D93" s="124"/>
      <c r="E93" s="44">
        <f t="shared" si="4"/>
        <v>32</v>
      </c>
      <c r="F93" s="46" t="s">
        <v>77</v>
      </c>
      <c r="G93" s="46" t="s">
        <v>13</v>
      </c>
      <c r="H93" s="24">
        <v>3</v>
      </c>
      <c r="I93" s="24"/>
      <c r="J93" s="35" t="str">
        <f t="shared" si="3"/>
        <v/>
      </c>
      <c r="K93" s="1"/>
    </row>
    <row r="94" spans="1:11" ht="30" customHeight="1">
      <c r="A94" s="1"/>
      <c r="B94" s="1"/>
      <c r="C94" s="124"/>
      <c r="D94" s="124"/>
      <c r="E94" s="44">
        <f t="shared" si="4"/>
        <v>33</v>
      </c>
      <c r="F94" s="46" t="s">
        <v>78</v>
      </c>
      <c r="G94" s="47" t="s">
        <v>13</v>
      </c>
      <c r="H94" s="24">
        <v>3</v>
      </c>
      <c r="I94" s="24"/>
      <c r="J94" s="35" t="str">
        <f t="shared" si="3"/>
        <v/>
      </c>
      <c r="K94" s="1"/>
    </row>
    <row r="95" spans="1:11" ht="41.25" customHeight="1">
      <c r="A95" s="1"/>
      <c r="B95" s="1"/>
      <c r="C95" s="124"/>
      <c r="D95" s="128" t="s">
        <v>20</v>
      </c>
      <c r="E95" s="44">
        <f t="shared" si="4"/>
        <v>34</v>
      </c>
      <c r="F95" s="19" t="s">
        <v>41</v>
      </c>
      <c r="G95" s="12" t="s">
        <v>135</v>
      </c>
      <c r="H95" s="44">
        <v>2</v>
      </c>
      <c r="I95" s="9" t="s">
        <v>138</v>
      </c>
      <c r="J95" s="35" t="str">
        <f t="shared" si="3"/>
        <v/>
      </c>
      <c r="K95" s="1"/>
    </row>
    <row r="96" spans="1:11" ht="44.25" customHeight="1">
      <c r="A96" s="1"/>
      <c r="B96" s="1"/>
      <c r="C96" s="124"/>
      <c r="D96" s="129"/>
      <c r="E96" s="44">
        <f t="shared" si="4"/>
        <v>35</v>
      </c>
      <c r="F96" s="48" t="s">
        <v>94</v>
      </c>
      <c r="G96" s="47" t="s">
        <v>95</v>
      </c>
      <c r="H96" s="24">
        <v>2</v>
      </c>
      <c r="I96" s="24"/>
      <c r="J96" s="35" t="str">
        <f t="shared" si="3"/>
        <v/>
      </c>
      <c r="K96" s="1"/>
    </row>
    <row r="97" spans="1:11" ht="41.25" customHeight="1">
      <c r="A97" s="1"/>
      <c r="B97" s="1"/>
      <c r="C97" s="124"/>
      <c r="D97" s="130"/>
      <c r="E97" s="44">
        <f t="shared" si="4"/>
        <v>36</v>
      </c>
      <c r="F97" s="48" t="s">
        <v>96</v>
      </c>
      <c r="G97" s="47" t="s">
        <v>97</v>
      </c>
      <c r="H97" s="24">
        <v>2</v>
      </c>
      <c r="I97" s="24"/>
      <c r="J97" s="35" t="str">
        <f t="shared" si="3"/>
        <v/>
      </c>
      <c r="K97" s="1"/>
    </row>
    <row r="98" spans="1:11" ht="30" customHeight="1">
      <c r="A98" s="1"/>
      <c r="B98" s="1"/>
      <c r="C98" s="124"/>
      <c r="D98" s="129" t="s">
        <v>19</v>
      </c>
      <c r="E98" s="44">
        <f t="shared" si="4"/>
        <v>37</v>
      </c>
      <c r="F98" s="19" t="s">
        <v>45</v>
      </c>
      <c r="G98" s="12" t="s">
        <v>135</v>
      </c>
      <c r="H98" s="44">
        <v>2</v>
      </c>
      <c r="I98" s="9" t="s">
        <v>138</v>
      </c>
      <c r="J98" s="35" t="str">
        <f t="shared" si="3"/>
        <v/>
      </c>
      <c r="K98" s="1"/>
    </row>
    <row r="99" spans="1:11" ht="30" customHeight="1">
      <c r="A99" s="1"/>
      <c r="B99" s="1"/>
      <c r="C99" s="124"/>
      <c r="D99" s="130"/>
      <c r="E99" s="44">
        <f t="shared" si="4"/>
        <v>38</v>
      </c>
      <c r="F99" s="46" t="s">
        <v>34</v>
      </c>
      <c r="G99" s="47" t="s">
        <v>79</v>
      </c>
      <c r="H99" s="24">
        <v>5</v>
      </c>
      <c r="I99" s="24"/>
      <c r="J99" s="35" t="str">
        <f t="shared" si="3"/>
        <v/>
      </c>
      <c r="K99" s="1"/>
    </row>
    <row r="100" spans="1:11" ht="35.25" customHeight="1">
      <c r="A100" s="1"/>
      <c r="B100" s="1"/>
      <c r="C100" s="124"/>
      <c r="D100" s="125" t="s">
        <v>88</v>
      </c>
      <c r="E100" s="44">
        <f t="shared" si="4"/>
        <v>39</v>
      </c>
      <c r="F100" s="2" t="s">
        <v>42</v>
      </c>
      <c r="G100" s="12" t="s">
        <v>135</v>
      </c>
      <c r="H100" s="44">
        <v>4</v>
      </c>
      <c r="I100" s="9" t="s">
        <v>138</v>
      </c>
      <c r="J100" s="35" t="str">
        <f t="shared" si="3"/>
        <v/>
      </c>
      <c r="K100" s="1"/>
    </row>
    <row r="101" spans="1:11" ht="45" customHeight="1">
      <c r="A101" s="1"/>
      <c r="B101" s="1"/>
      <c r="C101" s="124"/>
      <c r="D101" s="126"/>
      <c r="E101" s="44">
        <f t="shared" si="4"/>
        <v>40</v>
      </c>
      <c r="F101" s="46" t="s">
        <v>84</v>
      </c>
      <c r="G101" s="47" t="s">
        <v>85</v>
      </c>
      <c r="H101" s="24">
        <v>4</v>
      </c>
      <c r="I101" s="24"/>
      <c r="J101" s="35" t="str">
        <f t="shared" si="3"/>
        <v/>
      </c>
      <c r="K101" s="1"/>
    </row>
    <row r="102" spans="1:11" ht="47.25" customHeight="1">
      <c r="A102" s="1"/>
      <c r="B102" s="1"/>
      <c r="C102" s="124"/>
      <c r="D102" s="126"/>
      <c r="E102" s="44">
        <f t="shared" si="4"/>
        <v>41</v>
      </c>
      <c r="F102" s="46" t="s">
        <v>63</v>
      </c>
      <c r="G102" s="49" t="s">
        <v>87</v>
      </c>
      <c r="H102" s="24">
        <v>4</v>
      </c>
      <c r="I102" s="24"/>
      <c r="J102" s="35" t="str">
        <f t="shared" si="3"/>
        <v/>
      </c>
      <c r="K102" s="1"/>
    </row>
    <row r="103" spans="1:11" ht="69" customHeight="1">
      <c r="A103" s="1"/>
      <c r="B103" s="1"/>
      <c r="C103" s="124"/>
      <c r="D103" s="126"/>
      <c r="E103" s="44">
        <f t="shared" si="4"/>
        <v>42</v>
      </c>
      <c r="F103" s="46" t="s">
        <v>55</v>
      </c>
      <c r="G103" s="49" t="s">
        <v>60</v>
      </c>
      <c r="H103" s="24">
        <v>4</v>
      </c>
      <c r="I103" s="24"/>
      <c r="J103" s="35" t="str">
        <f t="shared" si="3"/>
        <v/>
      </c>
      <c r="K103" s="1"/>
    </row>
    <row r="104" spans="1:11" ht="73.5" customHeight="1">
      <c r="A104" s="1"/>
      <c r="B104" s="1"/>
      <c r="C104" s="124"/>
      <c r="D104" s="127"/>
      <c r="E104" s="44">
        <f t="shared" si="4"/>
        <v>43</v>
      </c>
      <c r="F104" s="46" t="s">
        <v>56</v>
      </c>
      <c r="G104" s="49" t="s">
        <v>91</v>
      </c>
      <c r="H104" s="24">
        <v>4</v>
      </c>
      <c r="I104" s="24"/>
      <c r="J104" s="35" t="str">
        <f t="shared" si="3"/>
        <v/>
      </c>
      <c r="K104" s="1"/>
    </row>
    <row r="105" spans="1:11" ht="38.25" customHeight="1">
      <c r="A105" s="1"/>
      <c r="B105" s="1"/>
      <c r="C105" s="124"/>
      <c r="D105" s="125" t="s">
        <v>15</v>
      </c>
      <c r="E105" s="44">
        <f t="shared" si="4"/>
        <v>44</v>
      </c>
      <c r="F105" s="2" t="s">
        <v>43</v>
      </c>
      <c r="G105" s="12" t="s">
        <v>135</v>
      </c>
      <c r="H105" s="44">
        <v>4</v>
      </c>
      <c r="I105" s="9" t="s">
        <v>138</v>
      </c>
      <c r="J105" s="35" t="str">
        <f t="shared" si="3"/>
        <v/>
      </c>
      <c r="K105" s="1"/>
    </row>
    <row r="106" spans="1:11" ht="53.25" customHeight="1">
      <c r="A106" s="1"/>
      <c r="B106" s="1"/>
      <c r="C106" s="124"/>
      <c r="D106" s="126"/>
      <c r="E106" s="44">
        <f t="shared" si="4"/>
        <v>45</v>
      </c>
      <c r="F106" s="46" t="s">
        <v>84</v>
      </c>
      <c r="G106" s="47" t="s">
        <v>85</v>
      </c>
      <c r="H106" s="24">
        <v>4</v>
      </c>
      <c r="I106" s="24"/>
      <c r="J106" s="35" t="str">
        <f t="shared" si="3"/>
        <v/>
      </c>
      <c r="K106" s="1"/>
    </row>
    <row r="107" spans="1:11" ht="53.25" customHeight="1">
      <c r="A107" s="1"/>
      <c r="B107" s="1"/>
      <c r="C107" s="124"/>
      <c r="D107" s="126"/>
      <c r="E107" s="44">
        <f t="shared" si="4"/>
        <v>46</v>
      </c>
      <c r="F107" s="46" t="s">
        <v>63</v>
      </c>
      <c r="G107" s="49" t="s">
        <v>87</v>
      </c>
      <c r="H107" s="24">
        <v>4</v>
      </c>
      <c r="I107" s="24"/>
      <c r="J107" s="35" t="str">
        <f t="shared" si="3"/>
        <v/>
      </c>
      <c r="K107" s="1"/>
    </row>
    <row r="108" spans="1:11" ht="66.75" customHeight="1">
      <c r="A108" s="1"/>
      <c r="B108" s="1"/>
      <c r="C108" s="124"/>
      <c r="D108" s="126"/>
      <c r="E108" s="44">
        <f t="shared" si="4"/>
        <v>47</v>
      </c>
      <c r="F108" s="46" t="s">
        <v>55</v>
      </c>
      <c r="G108" s="49" t="s">
        <v>60</v>
      </c>
      <c r="H108" s="24">
        <v>4</v>
      </c>
      <c r="I108" s="24"/>
      <c r="J108" s="35" t="str">
        <f t="shared" si="3"/>
        <v/>
      </c>
      <c r="K108" s="1"/>
    </row>
    <row r="109" spans="1:11" ht="66.75" customHeight="1">
      <c r="A109" s="1"/>
      <c r="B109" s="1"/>
      <c r="C109" s="124"/>
      <c r="D109" s="127"/>
      <c r="E109" s="44">
        <f t="shared" si="4"/>
        <v>48</v>
      </c>
      <c r="F109" s="46" t="s">
        <v>56</v>
      </c>
      <c r="G109" s="49" t="s">
        <v>89</v>
      </c>
      <c r="H109" s="24">
        <v>4</v>
      </c>
      <c r="I109" s="24"/>
      <c r="J109" s="35" t="str">
        <f t="shared" si="3"/>
        <v/>
      </c>
      <c r="K109" s="1"/>
    </row>
    <row r="110" spans="1:11" ht="38.25" customHeight="1">
      <c r="A110" s="1"/>
      <c r="B110" s="1"/>
      <c r="C110" s="124"/>
      <c r="D110" s="121" t="s">
        <v>35</v>
      </c>
      <c r="E110" s="44">
        <f t="shared" si="4"/>
        <v>49</v>
      </c>
      <c r="F110" s="11" t="s">
        <v>44</v>
      </c>
      <c r="G110" s="12" t="s">
        <v>135</v>
      </c>
      <c r="H110" s="44">
        <v>4</v>
      </c>
      <c r="I110" s="9" t="s">
        <v>138</v>
      </c>
      <c r="J110" s="35" t="str">
        <f t="shared" si="3"/>
        <v/>
      </c>
      <c r="K110" s="1"/>
    </row>
    <row r="111" spans="1:11" ht="51" customHeight="1">
      <c r="A111" s="1"/>
      <c r="B111" s="1"/>
      <c r="C111" s="124"/>
      <c r="D111" s="122"/>
      <c r="E111" s="44">
        <f t="shared" si="4"/>
        <v>50</v>
      </c>
      <c r="F111" s="46" t="s">
        <v>84</v>
      </c>
      <c r="G111" s="47" t="s">
        <v>85</v>
      </c>
      <c r="H111" s="24">
        <v>4</v>
      </c>
      <c r="I111" s="24"/>
      <c r="J111" s="35" t="str">
        <f t="shared" si="3"/>
        <v/>
      </c>
      <c r="K111" s="1"/>
    </row>
    <row r="112" spans="1:11" ht="51" customHeight="1">
      <c r="A112" s="1"/>
      <c r="B112" s="1"/>
      <c r="C112" s="124"/>
      <c r="D112" s="122"/>
      <c r="E112" s="44">
        <f t="shared" si="4"/>
        <v>51</v>
      </c>
      <c r="F112" s="46" t="s">
        <v>63</v>
      </c>
      <c r="G112" s="49" t="s">
        <v>87</v>
      </c>
      <c r="H112" s="24">
        <v>4</v>
      </c>
      <c r="I112" s="24"/>
      <c r="J112" s="35" t="str">
        <f t="shared" si="3"/>
        <v/>
      </c>
      <c r="K112" s="1"/>
    </row>
    <row r="113" spans="1:11" ht="76.5" customHeight="1">
      <c r="A113" s="1"/>
      <c r="B113" s="1"/>
      <c r="C113" s="124"/>
      <c r="D113" s="122"/>
      <c r="E113" s="44">
        <f t="shared" si="4"/>
        <v>52</v>
      </c>
      <c r="F113" s="46" t="s">
        <v>55</v>
      </c>
      <c r="G113" s="49" t="s">
        <v>60</v>
      </c>
      <c r="H113" s="24">
        <v>4</v>
      </c>
      <c r="I113" s="24"/>
      <c r="J113" s="35" t="str">
        <f t="shared" si="3"/>
        <v/>
      </c>
      <c r="K113" s="1"/>
    </row>
    <row r="114" spans="1:11" ht="67.5" customHeight="1">
      <c r="A114" s="1"/>
      <c r="B114" s="1"/>
      <c r="C114" s="124"/>
      <c r="D114" s="123"/>
      <c r="E114" s="44">
        <f t="shared" si="4"/>
        <v>53</v>
      </c>
      <c r="F114" s="46" t="s">
        <v>56</v>
      </c>
      <c r="G114" s="49" t="s">
        <v>90</v>
      </c>
      <c r="H114" s="24">
        <v>4</v>
      </c>
      <c r="I114" s="24"/>
      <c r="J114" s="35" t="str">
        <f t="shared" si="3"/>
        <v/>
      </c>
      <c r="K114" s="1"/>
    </row>
    <row r="115" spans="1:11" ht="18" thickBot="1">
      <c r="A115" s="1"/>
      <c r="B115" s="1"/>
      <c r="C115" s="1"/>
      <c r="D115" s="1"/>
      <c r="E115" s="1"/>
      <c r="F115" s="1"/>
      <c r="G115" s="1"/>
      <c r="H115" s="1"/>
      <c r="I115" s="1"/>
      <c r="J115" s="35"/>
      <c r="K115" s="1"/>
    </row>
    <row r="116" spans="1:11" ht="18" thickBot="1">
      <c r="A116" s="1"/>
      <c r="B116" s="1"/>
      <c r="C116" s="1"/>
      <c r="D116" s="1"/>
      <c r="E116" s="1"/>
      <c r="F116" s="1"/>
      <c r="G116" s="1"/>
      <c r="H116" s="5" t="s">
        <v>21</v>
      </c>
      <c r="I116" s="6">
        <f>SUM(J62:J114)</f>
        <v>14</v>
      </c>
      <c r="J116" s="35"/>
      <c r="K116" s="1"/>
    </row>
    <row r="117" spans="1:11" ht="17.25">
      <c r="A117" s="1"/>
      <c r="B117" s="1"/>
      <c r="C117" s="1"/>
      <c r="D117" s="1"/>
      <c r="E117" s="1"/>
      <c r="F117" s="1"/>
      <c r="G117" s="1"/>
      <c r="H117" s="1"/>
      <c r="I117" s="1"/>
      <c r="J117" s="35"/>
      <c r="K117" s="1"/>
    </row>
    <row r="118" spans="1:11" ht="17.25">
      <c r="A118" s="1"/>
      <c r="B118" s="1"/>
      <c r="C118" s="1"/>
      <c r="D118" s="1"/>
      <c r="E118" s="1"/>
      <c r="F118" s="1"/>
      <c r="G118" s="1"/>
      <c r="H118" s="1"/>
      <c r="I118" s="1"/>
      <c r="J118" s="35"/>
      <c r="K118" s="1"/>
    </row>
    <row r="119" spans="1:11" ht="17.25">
      <c r="A119" s="1"/>
      <c r="B119" s="1"/>
      <c r="C119" s="1"/>
      <c r="D119" s="1"/>
      <c r="E119" s="1"/>
      <c r="F119" s="1"/>
      <c r="G119" s="1"/>
      <c r="H119" s="1"/>
      <c r="I119" s="1"/>
      <c r="J119" s="35"/>
      <c r="K119" s="1"/>
    </row>
    <row r="120" spans="1:11" ht="17.25">
      <c r="A120" s="1"/>
      <c r="B120" s="1"/>
      <c r="C120" s="1"/>
      <c r="D120" s="1"/>
      <c r="E120" s="1"/>
      <c r="F120" s="1"/>
      <c r="G120" s="1"/>
      <c r="H120" s="1"/>
      <c r="I120" s="1"/>
      <c r="J120" s="35"/>
      <c r="K120" s="1"/>
    </row>
    <row r="121" spans="1:11" ht="17.25">
      <c r="A121" s="1"/>
      <c r="B121" s="1"/>
      <c r="C121" s="1"/>
      <c r="D121" s="1"/>
      <c r="E121" s="1"/>
      <c r="F121" s="1"/>
      <c r="G121" s="1"/>
      <c r="H121" s="1"/>
      <c r="I121" s="1"/>
      <c r="J121" s="35"/>
      <c r="K121" s="1"/>
    </row>
    <row r="122" spans="1:11" ht="17.25">
      <c r="A122" s="1"/>
      <c r="B122" s="1"/>
      <c r="C122" s="1"/>
      <c r="D122" s="1"/>
      <c r="E122" s="1"/>
      <c r="F122" s="1"/>
      <c r="G122" s="1"/>
      <c r="H122" s="1"/>
      <c r="I122" s="1"/>
      <c r="J122" s="35"/>
      <c r="K122" s="1"/>
    </row>
    <row r="123" spans="1:11" ht="17.25">
      <c r="A123" s="1"/>
      <c r="B123" s="1"/>
      <c r="C123" s="1"/>
      <c r="D123" s="1"/>
      <c r="E123" s="1"/>
      <c r="F123" s="1"/>
      <c r="G123" s="1"/>
      <c r="H123" s="1"/>
      <c r="I123" s="1"/>
      <c r="J123" s="35"/>
      <c r="K123" s="1"/>
    </row>
    <row r="124" spans="1:11" ht="17.25">
      <c r="A124" s="1"/>
      <c r="B124" s="1"/>
      <c r="C124" s="1"/>
      <c r="D124" s="1"/>
      <c r="E124" s="1"/>
      <c r="F124" s="1"/>
      <c r="G124" s="1"/>
      <c r="H124" s="1"/>
      <c r="I124" s="1"/>
      <c r="J124" s="35"/>
      <c r="K124" s="1"/>
    </row>
    <row r="125" spans="1:11" ht="17.25">
      <c r="A125" s="1"/>
      <c r="B125" s="1"/>
      <c r="C125" s="1"/>
      <c r="D125" s="1"/>
      <c r="E125" s="1"/>
      <c r="F125" s="1"/>
      <c r="G125" s="1"/>
      <c r="H125" s="1"/>
      <c r="I125" s="1"/>
      <c r="J125" s="35"/>
      <c r="K125" s="1"/>
    </row>
    <row r="126" spans="1:11" ht="17.25">
      <c r="A126" s="1"/>
      <c r="B126" s="1"/>
      <c r="C126" s="1"/>
      <c r="D126" s="1"/>
      <c r="E126" s="1"/>
      <c r="F126" s="1"/>
      <c r="G126" s="1"/>
      <c r="H126" s="1"/>
      <c r="I126" s="1"/>
      <c r="J126" s="35"/>
      <c r="K126" s="1"/>
    </row>
    <row r="127" spans="1:11" ht="17.25">
      <c r="A127" s="1"/>
      <c r="B127" s="1"/>
      <c r="C127" s="1"/>
      <c r="D127" s="1"/>
      <c r="E127" s="1"/>
      <c r="F127" s="1"/>
      <c r="G127" s="1"/>
      <c r="H127" s="1"/>
      <c r="I127" s="1"/>
      <c r="J127" s="35"/>
      <c r="K127" s="1"/>
    </row>
    <row r="128" spans="1:11" ht="17.25">
      <c r="A128" s="1"/>
      <c r="B128" s="1"/>
      <c r="C128" s="1"/>
      <c r="D128" s="1"/>
      <c r="E128" s="1"/>
      <c r="F128" s="1"/>
      <c r="G128" s="1"/>
      <c r="H128" s="1"/>
      <c r="I128" s="1"/>
      <c r="J128" s="35"/>
      <c r="K128" s="1"/>
    </row>
  </sheetData>
  <sheetProtection selectLockedCells="1" selectUnlockedCells="1"/>
  <mergeCells count="25">
    <mergeCell ref="C10:C11"/>
    <mergeCell ref="D10:D11"/>
    <mergeCell ref="C12:C14"/>
    <mergeCell ref="D12:D14"/>
    <mergeCell ref="C30:C32"/>
    <mergeCell ref="D30:D32"/>
    <mergeCell ref="L40:M40"/>
    <mergeCell ref="N40:O40"/>
    <mergeCell ref="D41:D43"/>
    <mergeCell ref="L43:O43"/>
    <mergeCell ref="C33:C38"/>
    <mergeCell ref="D33:D38"/>
    <mergeCell ref="C39:C43"/>
    <mergeCell ref="D39:D40"/>
    <mergeCell ref="D110:D114"/>
    <mergeCell ref="C62:C114"/>
    <mergeCell ref="D62:D70"/>
    <mergeCell ref="D71:D80"/>
    <mergeCell ref="D81:D83"/>
    <mergeCell ref="D84:D87"/>
    <mergeCell ref="D88:D94"/>
    <mergeCell ref="D95:D97"/>
    <mergeCell ref="D98:D99"/>
    <mergeCell ref="D100:D104"/>
    <mergeCell ref="D105:D109"/>
  </mergeCells>
  <phoneticPr fontId="1"/>
  <conditionalFormatting sqref="I43">
    <cfRule type="cellIs" dxfId="4" priority="3" operator="lessThan">
      <formula>0</formula>
    </cfRule>
  </conditionalFormatting>
  <conditionalFormatting sqref="I116">
    <cfRule type="cellIs" dxfId="3" priority="2" operator="greaterThan">
      <formula>30</formula>
    </cfRule>
  </conditionalFormatting>
  <conditionalFormatting sqref="I38">
    <cfRule type="expression" dxfId="2" priority="1">
      <formula>AND(I37="○",I38="")</formula>
    </cfRule>
  </conditionalFormatting>
  <dataValidations count="2">
    <dataValidation type="list" allowBlank="1" showInputMessage="1" showErrorMessage="1" sqref="I90:I94 H10:H15 I65:I70 I82:I83 I111:I114 I106:I109 I101:I104 I99 I96:I97 I73:I80 I85:I87 I30:I37">
      <formula1>",　,○"</formula1>
    </dataValidation>
    <dataValidation type="list" allowBlank="1" showInputMessage="1" showErrorMessage="1" sqref="I71 I81 I84 I62:I63 I88:I89 I98 I95 I100 I105 I110">
      <formula1>"-,○"</formula1>
    </dataValidation>
  </dataValidations>
  <pageMargins left="0.7" right="0.7" top="0.75" bottom="0.75" header="0.3" footer="0.3"/>
  <pageSetup paperSize="8" scale="31" fitToHeight="0" orientation="portrait" r:id="rId1"/>
  <headerFooter>
    <oddFooter>&amp;C&amp;24&amp;P / &amp;N&amp;R&amp;24Copyright© 2017-2018 NTT DATA CORPORATION</oddFooter>
  </headerFooter>
  <rowBreaks count="2" manualBreakCount="2">
    <brk id="104" max="18" man="1"/>
    <brk id="119" max="3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28"/>
  <sheetViews>
    <sheetView view="pageBreakPreview" zoomScale="40" zoomScaleNormal="10" zoomScaleSheetLayoutView="40" zoomScalePageLayoutView="10" workbookViewId="0"/>
  </sheetViews>
  <sheetFormatPr defaultRowHeight="13.5"/>
  <cols>
    <col min="3" max="3" width="34.625" bestFit="1" customWidth="1"/>
    <col min="4" max="4" width="27.25" bestFit="1" customWidth="1"/>
    <col min="5" max="5" width="7.5" bestFit="1" customWidth="1"/>
    <col min="6" max="6" width="82.875" customWidth="1"/>
    <col min="7" max="7" width="135.875" customWidth="1"/>
    <col min="8" max="8" width="14" customWidth="1"/>
    <col min="9" max="9" width="13" customWidth="1"/>
    <col min="10" max="10" width="5.25" style="33" hidden="1" customWidth="1"/>
    <col min="11" max="11" width="6.75" bestFit="1" customWidth="1"/>
  </cols>
  <sheetData>
    <row r="2" spans="2:11" ht="17.25">
      <c r="B2" s="21" t="s">
        <v>121</v>
      </c>
      <c r="C2" s="22" t="s">
        <v>123</v>
      </c>
    </row>
    <row r="3" spans="2:11" ht="17.25">
      <c r="B3" s="23" t="s">
        <v>122</v>
      </c>
      <c r="C3" s="22" t="s">
        <v>124</v>
      </c>
    </row>
    <row r="4" spans="2:11" ht="17.25">
      <c r="B4" s="23" t="s">
        <v>125</v>
      </c>
      <c r="C4" s="18" t="s">
        <v>126</v>
      </c>
    </row>
    <row r="7" spans="2:11" ht="21">
      <c r="B7" s="8" t="s">
        <v>108</v>
      </c>
    </row>
    <row r="9" spans="2:11" ht="17.25">
      <c r="C9" s="24" t="s">
        <v>0</v>
      </c>
      <c r="D9" s="24" t="s">
        <v>5</v>
      </c>
      <c r="E9" s="24" t="s">
        <v>2</v>
      </c>
      <c r="F9" s="24" t="s">
        <v>1</v>
      </c>
      <c r="G9" s="28" t="s">
        <v>22</v>
      </c>
      <c r="H9" s="31" t="s">
        <v>3</v>
      </c>
      <c r="I9" s="25"/>
      <c r="J9" s="34"/>
      <c r="K9" s="25"/>
    </row>
    <row r="10" spans="2:11" ht="17.25">
      <c r="C10" s="134" t="s">
        <v>107</v>
      </c>
      <c r="D10" s="134" t="s">
        <v>13</v>
      </c>
      <c r="E10" s="9">
        <f t="shared" ref="E10:E15" si="0">ROW()-9</f>
        <v>1</v>
      </c>
      <c r="F10" s="2" t="s">
        <v>48</v>
      </c>
      <c r="G10" s="29" t="s">
        <v>13</v>
      </c>
      <c r="H10" s="22"/>
      <c r="I10" s="25"/>
      <c r="J10" s="34"/>
      <c r="K10" s="25"/>
    </row>
    <row r="11" spans="2:11" ht="17.25">
      <c r="C11" s="134"/>
      <c r="D11" s="134"/>
      <c r="E11" s="9">
        <f t="shared" si="0"/>
        <v>2</v>
      </c>
      <c r="F11" s="20" t="s">
        <v>49</v>
      </c>
      <c r="G11" s="30" t="s">
        <v>51</v>
      </c>
      <c r="H11" s="22"/>
      <c r="I11" s="25"/>
      <c r="J11" s="34"/>
      <c r="K11" s="25"/>
    </row>
    <row r="12" spans="2:11" ht="17.25">
      <c r="C12" s="132" t="s">
        <v>111</v>
      </c>
      <c r="D12" s="132" t="s">
        <v>13</v>
      </c>
      <c r="E12" s="9">
        <f t="shared" si="0"/>
        <v>3</v>
      </c>
      <c r="F12" s="20" t="s">
        <v>50</v>
      </c>
      <c r="G12" s="30" t="s">
        <v>52</v>
      </c>
      <c r="H12" s="22"/>
      <c r="I12" s="25"/>
      <c r="J12" s="34"/>
      <c r="K12" s="25"/>
    </row>
    <row r="13" spans="2:11" ht="57.75" customHeight="1">
      <c r="C13" s="132"/>
      <c r="D13" s="132"/>
      <c r="E13" s="9">
        <f t="shared" si="0"/>
        <v>4</v>
      </c>
      <c r="F13" s="20" t="s">
        <v>53</v>
      </c>
      <c r="G13" s="30" t="s">
        <v>113</v>
      </c>
      <c r="H13" s="22" t="s">
        <v>120</v>
      </c>
      <c r="I13" s="25"/>
      <c r="J13" s="34"/>
      <c r="K13" s="25"/>
    </row>
    <row r="14" spans="2:11" ht="69.75" customHeight="1">
      <c r="C14" s="133"/>
      <c r="D14" s="133"/>
      <c r="E14" s="9">
        <f t="shared" si="0"/>
        <v>5</v>
      </c>
      <c r="F14" s="18" t="s">
        <v>54</v>
      </c>
      <c r="G14" s="30" t="s">
        <v>83</v>
      </c>
      <c r="H14" s="22"/>
      <c r="I14" s="25"/>
      <c r="J14" s="34"/>
      <c r="K14" s="25"/>
    </row>
    <row r="15" spans="2:11" ht="44.25" customHeight="1">
      <c r="C15" s="44" t="s">
        <v>92</v>
      </c>
      <c r="D15" s="9"/>
      <c r="E15" s="9">
        <f t="shared" si="0"/>
        <v>6</v>
      </c>
      <c r="F15" s="20" t="s">
        <v>93</v>
      </c>
      <c r="G15" s="30" t="s">
        <v>127</v>
      </c>
      <c r="H15" s="22"/>
      <c r="I15" s="25"/>
      <c r="J15" s="34"/>
      <c r="K15" s="25"/>
    </row>
    <row r="16" spans="2:11" ht="18" customHeight="1">
      <c r="K16" s="26"/>
    </row>
    <row r="17" spans="1:11" ht="29.25" customHeight="1">
      <c r="H17" s="39" t="str">
        <f>IF(J17=0,"",J17)</f>
        <v/>
      </c>
      <c r="I17" s="32"/>
      <c r="J17" s="33">
        <f>IF(COUNTIF(H10:H15,"○")&gt;0,"自動化要検討",)</f>
        <v>0</v>
      </c>
    </row>
    <row r="18" spans="1:11" ht="18" customHeight="1">
      <c r="I18" s="32"/>
    </row>
    <row r="19" spans="1:11" ht="18" customHeight="1"/>
    <row r="20" spans="1:11" ht="21">
      <c r="A20" s="1"/>
      <c r="B20" s="8" t="s">
        <v>109</v>
      </c>
      <c r="C20" s="1"/>
      <c r="D20" s="1"/>
      <c r="E20" s="1"/>
      <c r="F20" s="1"/>
      <c r="G20" s="1"/>
      <c r="H20" s="1"/>
      <c r="I20" s="1"/>
      <c r="J20" s="35"/>
      <c r="K20" s="1"/>
    </row>
    <row r="21" spans="1:11" ht="21">
      <c r="A21" s="1"/>
      <c r="B21" s="8"/>
      <c r="C21" s="1"/>
      <c r="D21" s="1"/>
      <c r="E21" s="1"/>
      <c r="F21" s="1"/>
      <c r="G21" s="1"/>
      <c r="H21" s="1"/>
      <c r="I21" s="1"/>
      <c r="J21" s="35"/>
      <c r="K21" s="1"/>
    </row>
    <row r="22" spans="1:11" ht="21">
      <c r="A22" s="1"/>
      <c r="B22" s="8"/>
      <c r="C22" s="1"/>
      <c r="D22" s="1"/>
      <c r="E22" s="1"/>
      <c r="F22" s="1"/>
      <c r="G22" s="1"/>
      <c r="H22" s="1"/>
      <c r="I22" s="1"/>
      <c r="J22" s="35"/>
      <c r="K22" s="1"/>
    </row>
    <row r="23" spans="1:11" ht="21">
      <c r="A23" s="1"/>
      <c r="B23" s="8"/>
      <c r="C23" s="1"/>
      <c r="D23" s="1"/>
      <c r="E23" s="1"/>
      <c r="F23" s="1"/>
      <c r="G23" s="1"/>
      <c r="H23" s="1"/>
      <c r="I23" s="1"/>
      <c r="J23" s="35"/>
      <c r="K23" s="1"/>
    </row>
    <row r="24" spans="1:11" ht="21">
      <c r="A24" s="1"/>
      <c r="B24" s="8"/>
      <c r="C24" s="1"/>
      <c r="D24" s="1"/>
      <c r="E24" s="1"/>
      <c r="F24" s="1"/>
      <c r="G24" s="1"/>
      <c r="H24" s="1"/>
      <c r="I24" s="1"/>
      <c r="J24" s="35"/>
      <c r="K24" s="1"/>
    </row>
    <row r="25" spans="1:11" ht="21">
      <c r="A25" s="1"/>
      <c r="B25" s="8"/>
      <c r="C25" s="1"/>
      <c r="D25" s="1"/>
      <c r="E25" s="1"/>
      <c r="F25" s="1"/>
      <c r="G25" s="1"/>
      <c r="H25" s="1"/>
      <c r="I25" s="1"/>
      <c r="J25" s="35"/>
      <c r="K25" s="1"/>
    </row>
    <row r="26" spans="1:11" ht="21">
      <c r="A26" s="1"/>
      <c r="B26" s="8"/>
      <c r="C26" s="1"/>
      <c r="D26" s="1"/>
      <c r="E26" s="1"/>
      <c r="F26" s="1"/>
      <c r="G26" s="1"/>
      <c r="H26" s="1"/>
      <c r="I26" s="1"/>
      <c r="J26" s="35"/>
      <c r="K26" s="1"/>
    </row>
    <row r="27" spans="1:11" ht="21">
      <c r="A27" s="1"/>
      <c r="B27" s="8"/>
      <c r="C27" s="1"/>
      <c r="D27" s="1"/>
      <c r="E27" s="1"/>
      <c r="F27" s="1"/>
      <c r="G27" s="1"/>
      <c r="H27" s="1"/>
      <c r="I27" s="1"/>
      <c r="J27" s="35"/>
      <c r="K27" s="1"/>
    </row>
    <row r="28" spans="1:11" ht="17.25">
      <c r="A28" s="1"/>
      <c r="B28" s="1"/>
      <c r="C28" s="1"/>
      <c r="D28" s="1"/>
      <c r="E28" s="1"/>
      <c r="F28" s="1"/>
      <c r="G28" s="1"/>
      <c r="H28" s="1"/>
      <c r="I28" s="1"/>
      <c r="J28" s="35"/>
      <c r="K28" s="1"/>
    </row>
    <row r="29" spans="1:11" ht="17.25">
      <c r="A29" s="1"/>
      <c r="B29" s="1"/>
      <c r="C29" s="24" t="s">
        <v>0</v>
      </c>
      <c r="D29" s="24" t="s">
        <v>5</v>
      </c>
      <c r="E29" s="24" t="s">
        <v>2</v>
      </c>
      <c r="F29" s="24" t="s">
        <v>1</v>
      </c>
      <c r="G29" s="24" t="s">
        <v>22</v>
      </c>
      <c r="H29" s="24" t="s">
        <v>12</v>
      </c>
      <c r="I29" s="24" t="s">
        <v>3</v>
      </c>
      <c r="J29" s="35"/>
      <c r="K29" s="1"/>
    </row>
    <row r="30" spans="1:11" ht="32.25" customHeight="1">
      <c r="A30" s="1"/>
      <c r="B30" s="1"/>
      <c r="C30" s="131" t="s">
        <v>31</v>
      </c>
      <c r="D30" s="131" t="s">
        <v>13</v>
      </c>
      <c r="E30" s="44">
        <f>ROW()-29</f>
        <v>1</v>
      </c>
      <c r="F30" s="2" t="s">
        <v>23</v>
      </c>
      <c r="G30" s="2" t="s">
        <v>118</v>
      </c>
      <c r="H30" s="44">
        <v>3</v>
      </c>
      <c r="I30" s="9"/>
      <c r="J30" s="35" t="str">
        <f t="shared" ref="J30:J42" si="1">IF(I30="○",H30,"")</f>
        <v/>
      </c>
      <c r="K30" s="1"/>
    </row>
    <row r="31" spans="1:11" ht="51.75" customHeight="1">
      <c r="A31" s="1"/>
      <c r="B31" s="1"/>
      <c r="C31" s="132"/>
      <c r="D31" s="132"/>
      <c r="E31" s="44">
        <f t="shared" ref="E31:E43" si="2">ROW()-29</f>
        <v>2</v>
      </c>
      <c r="F31" s="20" t="s">
        <v>28</v>
      </c>
      <c r="G31" s="2" t="s">
        <v>118</v>
      </c>
      <c r="H31" s="43">
        <v>3</v>
      </c>
      <c r="I31" s="9" t="s">
        <v>137</v>
      </c>
      <c r="J31" s="35">
        <f t="shared" si="1"/>
        <v>3</v>
      </c>
      <c r="K31" s="1"/>
    </row>
    <row r="32" spans="1:11" ht="34.5" customHeight="1">
      <c r="A32" s="1"/>
      <c r="B32" s="1"/>
      <c r="C32" s="133"/>
      <c r="D32" s="133"/>
      <c r="E32" s="44">
        <f t="shared" si="2"/>
        <v>3</v>
      </c>
      <c r="F32" s="20" t="s">
        <v>32</v>
      </c>
      <c r="G32" s="2" t="s">
        <v>118</v>
      </c>
      <c r="H32" s="43">
        <v>3</v>
      </c>
      <c r="I32" s="9"/>
      <c r="J32" s="35" t="str">
        <f t="shared" si="1"/>
        <v/>
      </c>
      <c r="K32" s="1"/>
    </row>
    <row r="33" spans="1:16" ht="29.25" customHeight="1">
      <c r="A33" s="1"/>
      <c r="B33" s="1"/>
      <c r="C33" s="131" t="s">
        <v>7</v>
      </c>
      <c r="D33" s="125" t="s">
        <v>8</v>
      </c>
      <c r="E33" s="44">
        <f t="shared" si="2"/>
        <v>4</v>
      </c>
      <c r="F33" s="18" t="s">
        <v>24</v>
      </c>
      <c r="G33" s="18" t="s">
        <v>116</v>
      </c>
      <c r="H33" s="9">
        <v>3</v>
      </c>
      <c r="I33" s="9"/>
      <c r="J33" s="35" t="str">
        <f t="shared" si="1"/>
        <v/>
      </c>
      <c r="K33" s="1"/>
    </row>
    <row r="34" spans="1:16" ht="29.25" customHeight="1">
      <c r="A34" s="1"/>
      <c r="B34" s="1"/>
      <c r="C34" s="132"/>
      <c r="D34" s="126"/>
      <c r="E34" s="44">
        <f t="shared" si="2"/>
        <v>5</v>
      </c>
      <c r="F34" s="18" t="s">
        <v>25</v>
      </c>
      <c r="G34" s="18" t="s">
        <v>117</v>
      </c>
      <c r="H34" s="9">
        <v>2</v>
      </c>
      <c r="I34" s="9"/>
      <c r="J34" s="35" t="str">
        <f t="shared" si="1"/>
        <v/>
      </c>
      <c r="K34" s="1"/>
    </row>
    <row r="35" spans="1:16" ht="29.25" customHeight="1">
      <c r="A35" s="1"/>
      <c r="B35" s="1"/>
      <c r="C35" s="132"/>
      <c r="D35" s="126"/>
      <c r="E35" s="44">
        <f t="shared" si="2"/>
        <v>6</v>
      </c>
      <c r="F35" s="18" t="s">
        <v>26</v>
      </c>
      <c r="G35" s="18" t="s">
        <v>117</v>
      </c>
      <c r="H35" s="9">
        <v>1</v>
      </c>
      <c r="I35" s="9"/>
      <c r="J35" s="35" t="str">
        <f t="shared" si="1"/>
        <v/>
      </c>
      <c r="K35" s="1"/>
    </row>
    <row r="36" spans="1:16" ht="29.25" customHeight="1">
      <c r="A36" s="1"/>
      <c r="B36" s="1"/>
      <c r="C36" s="132"/>
      <c r="D36" s="126"/>
      <c r="E36" s="44">
        <f t="shared" si="2"/>
        <v>7</v>
      </c>
      <c r="F36" s="18" t="s">
        <v>46</v>
      </c>
      <c r="G36" s="18" t="s">
        <v>117</v>
      </c>
      <c r="H36" s="9">
        <v>1</v>
      </c>
      <c r="I36" s="9" t="s">
        <v>137</v>
      </c>
      <c r="J36" s="35">
        <f t="shared" si="1"/>
        <v>1</v>
      </c>
      <c r="K36" s="1"/>
    </row>
    <row r="37" spans="1:16" ht="29.25" customHeight="1">
      <c r="A37" s="1"/>
      <c r="B37" s="1"/>
      <c r="C37" s="132"/>
      <c r="D37" s="126"/>
      <c r="E37" s="44">
        <f t="shared" si="2"/>
        <v>8</v>
      </c>
      <c r="F37" s="18" t="s">
        <v>27</v>
      </c>
      <c r="G37" s="18" t="s">
        <v>117</v>
      </c>
      <c r="H37" s="9">
        <v>2</v>
      </c>
      <c r="I37" s="9"/>
      <c r="J37" s="35" t="str">
        <f t="shared" si="1"/>
        <v/>
      </c>
      <c r="K37" s="1"/>
    </row>
    <row r="38" spans="1:16" ht="29.25" customHeight="1">
      <c r="A38" s="1"/>
      <c r="B38" s="1"/>
      <c r="C38" s="133"/>
      <c r="D38" s="127"/>
      <c r="E38" s="44">
        <f t="shared" si="2"/>
        <v>9</v>
      </c>
      <c r="F38" s="18" t="s">
        <v>47</v>
      </c>
      <c r="G38" s="18" t="s">
        <v>106</v>
      </c>
      <c r="H38" s="9"/>
      <c r="I38" s="9"/>
      <c r="J38" s="35"/>
      <c r="K38" s="1"/>
    </row>
    <row r="39" spans="1:16" ht="29.25" customHeight="1" thickBot="1">
      <c r="A39" s="1"/>
      <c r="B39" s="1"/>
      <c r="C39" s="128" t="s">
        <v>11</v>
      </c>
      <c r="D39" s="125" t="s">
        <v>9</v>
      </c>
      <c r="E39" s="44">
        <f t="shared" si="2"/>
        <v>10</v>
      </c>
      <c r="F39" s="18" t="s">
        <v>6</v>
      </c>
      <c r="G39" s="18" t="s">
        <v>114</v>
      </c>
      <c r="H39" s="9" t="s">
        <v>13</v>
      </c>
      <c r="I39" s="9">
        <v>60</v>
      </c>
      <c r="J39" s="35"/>
      <c r="K39" s="1"/>
    </row>
    <row r="40" spans="1:16" ht="29.25" customHeight="1" thickBot="1">
      <c r="A40" s="1"/>
      <c r="B40" s="1"/>
      <c r="C40" s="129"/>
      <c r="D40" s="127"/>
      <c r="E40" s="44">
        <f t="shared" si="2"/>
        <v>11</v>
      </c>
      <c r="F40" s="18" t="s">
        <v>36</v>
      </c>
      <c r="G40" s="18" t="s">
        <v>115</v>
      </c>
      <c r="H40" s="9" t="s">
        <v>13</v>
      </c>
      <c r="I40" s="27">
        <f>IF(I33="○",I39*20,IF(I34="○",I39*4,IF(I35="○",I39,IF(I36="○",I39/12,IF(I37="○",I39*I38/12,0)))))</f>
        <v>5</v>
      </c>
      <c r="J40" s="35">
        <f>IF(AND(I40&gt;0,I40&lt;=L41),P41,IF(AND(I40&gt;L41,I40&lt;=L42),P42,IF(I40&gt;L42,P43,"")))</f>
        <v>1</v>
      </c>
      <c r="K40" s="1"/>
      <c r="L40" s="94" t="s">
        <v>139</v>
      </c>
      <c r="M40" s="95"/>
      <c r="N40" s="94" t="s">
        <v>140</v>
      </c>
      <c r="O40" s="96"/>
      <c r="P40" s="50" t="s">
        <v>141</v>
      </c>
    </row>
    <row r="41" spans="1:16" ht="29.25" customHeight="1">
      <c r="A41" s="1"/>
      <c r="B41" s="1"/>
      <c r="C41" s="129"/>
      <c r="D41" s="125" t="s">
        <v>10</v>
      </c>
      <c r="E41" s="44">
        <f t="shared" si="2"/>
        <v>12</v>
      </c>
      <c r="F41" s="18" t="s">
        <v>30</v>
      </c>
      <c r="G41" s="18" t="s">
        <v>114</v>
      </c>
      <c r="H41" s="9" t="s">
        <v>13</v>
      </c>
      <c r="I41" s="9">
        <v>60</v>
      </c>
      <c r="J41" s="35" t="str">
        <f t="shared" si="1"/>
        <v/>
      </c>
      <c r="K41" s="1"/>
      <c r="L41" s="53">
        <v>300</v>
      </c>
      <c r="M41" s="38" t="s">
        <v>142</v>
      </c>
      <c r="N41" s="51">
        <v>60</v>
      </c>
      <c r="O41" s="36" t="s">
        <v>142</v>
      </c>
      <c r="P41" s="40">
        <v>1</v>
      </c>
    </row>
    <row r="42" spans="1:16" ht="29.25" customHeight="1">
      <c r="A42" s="1"/>
      <c r="B42" s="1"/>
      <c r="C42" s="129"/>
      <c r="D42" s="126"/>
      <c r="E42" s="44">
        <f t="shared" si="2"/>
        <v>13</v>
      </c>
      <c r="F42" s="18" t="s">
        <v>29</v>
      </c>
      <c r="G42" s="18" t="s">
        <v>114</v>
      </c>
      <c r="H42" s="9" t="s">
        <v>13</v>
      </c>
      <c r="I42" s="9">
        <v>60</v>
      </c>
      <c r="J42" s="35" t="str">
        <f t="shared" si="1"/>
        <v/>
      </c>
      <c r="K42" s="1"/>
      <c r="L42" s="53">
        <v>600</v>
      </c>
      <c r="M42" s="36" t="s">
        <v>142</v>
      </c>
      <c r="N42" s="52">
        <v>180</v>
      </c>
      <c r="O42" s="37" t="s">
        <v>142</v>
      </c>
      <c r="P42" s="41">
        <v>2</v>
      </c>
    </row>
    <row r="43" spans="1:16" ht="29.25" customHeight="1" thickBot="1">
      <c r="A43" s="1"/>
      <c r="B43" s="1"/>
      <c r="C43" s="130"/>
      <c r="D43" s="127"/>
      <c r="E43" s="44">
        <f t="shared" si="2"/>
        <v>14</v>
      </c>
      <c r="F43" s="18" t="s">
        <v>136</v>
      </c>
      <c r="G43" s="18" t="s">
        <v>115</v>
      </c>
      <c r="H43" s="9" t="s">
        <v>13</v>
      </c>
      <c r="I43" s="27">
        <f>I42-I41</f>
        <v>0</v>
      </c>
      <c r="J43" s="35" t="str">
        <f>IF(AND(I43&gt;0,I43&lt;=N41),P41,IF(AND(I43&gt;N41,I43&lt;=N42),P42,IF(I43&gt;N42,P43,"")))</f>
        <v/>
      </c>
      <c r="K43" s="1"/>
      <c r="L43" s="97" t="s">
        <v>33</v>
      </c>
      <c r="M43" s="98"/>
      <c r="N43" s="98"/>
      <c r="O43" s="99"/>
      <c r="P43" s="42">
        <v>3</v>
      </c>
    </row>
    <row r="44" spans="1:16" ht="18" thickBot="1">
      <c r="A44" s="1"/>
      <c r="B44" s="1"/>
      <c r="C44" s="3"/>
      <c r="D44" s="4"/>
      <c r="E44" s="4"/>
      <c r="F44" s="4"/>
      <c r="G44" s="4"/>
      <c r="H44" s="1"/>
      <c r="I44" s="1"/>
      <c r="J44" s="35"/>
      <c r="K44" s="1"/>
    </row>
    <row r="45" spans="1:16" ht="18" thickBot="1">
      <c r="A45" s="1"/>
      <c r="B45" s="1"/>
      <c r="C45" s="3"/>
      <c r="D45" s="4"/>
      <c r="E45" s="4"/>
      <c r="F45" s="4"/>
      <c r="G45" s="4"/>
      <c r="H45" s="5" t="s">
        <v>21</v>
      </c>
      <c r="I45" s="6">
        <f>SUM(J30:J43)</f>
        <v>5</v>
      </c>
      <c r="J45" s="35"/>
      <c r="K45" s="1" t="str">
        <f>"/"&amp;SUM(H30:H33,P43*2)</f>
        <v>/18</v>
      </c>
    </row>
    <row r="46" spans="1:16" ht="17.25">
      <c r="A46" s="1"/>
      <c r="B46" s="1"/>
      <c r="C46" s="3"/>
      <c r="D46" s="4"/>
      <c r="E46" s="4"/>
      <c r="F46" s="4"/>
      <c r="G46" s="4"/>
      <c r="H46" s="4"/>
      <c r="I46" s="4"/>
      <c r="J46" s="35"/>
      <c r="K46" s="1"/>
    </row>
    <row r="47" spans="1:16" ht="17.25">
      <c r="A47" s="1"/>
      <c r="B47" s="1"/>
      <c r="C47" s="3"/>
      <c r="D47" s="4"/>
      <c r="E47" s="4"/>
      <c r="F47" s="4"/>
      <c r="G47" s="4"/>
      <c r="H47" s="4"/>
      <c r="I47" s="4"/>
      <c r="J47" s="35"/>
      <c r="K47" s="1"/>
    </row>
    <row r="48" spans="1:16" ht="17.25">
      <c r="A48" s="1"/>
      <c r="B48" s="1"/>
      <c r="C48" s="3"/>
      <c r="D48" s="4"/>
      <c r="E48" s="4"/>
      <c r="F48" s="4"/>
      <c r="G48" s="4"/>
      <c r="H48" s="4"/>
      <c r="I48" s="4"/>
      <c r="J48" s="35"/>
      <c r="K48" s="1"/>
    </row>
    <row r="49" spans="1:11" ht="21">
      <c r="A49" s="1"/>
      <c r="B49" s="8" t="s">
        <v>110</v>
      </c>
      <c r="C49" s="1"/>
      <c r="D49" s="1"/>
      <c r="E49" s="1"/>
      <c r="F49" s="1"/>
      <c r="G49" s="1"/>
      <c r="H49" s="1"/>
      <c r="I49" s="1"/>
      <c r="J49" s="35"/>
      <c r="K49" s="1"/>
    </row>
    <row r="50" spans="1:11" ht="21">
      <c r="A50" s="1"/>
      <c r="B50" s="8"/>
      <c r="C50" s="1"/>
      <c r="D50" s="1"/>
      <c r="E50" s="1"/>
      <c r="F50" s="1"/>
      <c r="G50" s="1"/>
      <c r="H50" s="1"/>
      <c r="I50" s="1"/>
      <c r="J50" s="35"/>
      <c r="K50" s="1"/>
    </row>
    <row r="51" spans="1:11" ht="21">
      <c r="A51" s="1"/>
      <c r="B51" s="8"/>
      <c r="C51" s="1"/>
      <c r="D51" s="1"/>
      <c r="E51" s="1"/>
      <c r="F51" s="1"/>
      <c r="G51" s="1"/>
      <c r="H51" s="1"/>
      <c r="I51" s="1"/>
      <c r="J51" s="35"/>
      <c r="K51" s="1"/>
    </row>
    <row r="52" spans="1:11" ht="21">
      <c r="A52" s="1"/>
      <c r="B52" s="8"/>
      <c r="C52" s="1"/>
      <c r="D52" s="1"/>
      <c r="E52" s="1"/>
      <c r="F52" s="1"/>
      <c r="G52" s="1"/>
      <c r="H52" s="1"/>
      <c r="I52" s="1"/>
      <c r="J52" s="35"/>
      <c r="K52" s="1"/>
    </row>
    <row r="53" spans="1:11" ht="21">
      <c r="A53" s="1"/>
      <c r="B53" s="8"/>
      <c r="C53" s="1"/>
      <c r="D53" s="1"/>
      <c r="E53" s="1"/>
      <c r="F53" s="1"/>
      <c r="G53" s="1"/>
      <c r="H53" s="1"/>
      <c r="I53" s="1"/>
      <c r="J53" s="35"/>
      <c r="K53" s="1"/>
    </row>
    <row r="54" spans="1:11" ht="21">
      <c r="A54" s="1"/>
      <c r="B54" s="8"/>
      <c r="C54" s="1"/>
      <c r="D54" s="1"/>
      <c r="E54" s="1"/>
      <c r="F54" s="1"/>
      <c r="G54" s="1"/>
      <c r="H54" s="1"/>
      <c r="I54" s="1"/>
      <c r="J54" s="35"/>
      <c r="K54" s="1"/>
    </row>
    <row r="55" spans="1:11" ht="21">
      <c r="A55" s="1"/>
      <c r="B55" s="8"/>
      <c r="C55" s="1"/>
      <c r="D55" s="1"/>
      <c r="E55" s="1"/>
      <c r="F55" s="1"/>
      <c r="G55" s="1"/>
      <c r="H55" s="1"/>
      <c r="I55" s="1"/>
      <c r="J55" s="35"/>
      <c r="K55" s="1"/>
    </row>
    <row r="56" spans="1:11" ht="21">
      <c r="A56" s="1"/>
      <c r="B56" s="8"/>
      <c r="C56" s="1"/>
      <c r="D56" s="1"/>
      <c r="E56" s="1"/>
      <c r="F56" s="1"/>
      <c r="G56" s="1"/>
      <c r="H56" s="1"/>
      <c r="I56" s="1"/>
      <c r="J56" s="35"/>
      <c r="K56" s="1"/>
    </row>
    <row r="57" spans="1:11" ht="21">
      <c r="A57" s="1"/>
      <c r="B57" s="8"/>
      <c r="C57" s="1"/>
      <c r="D57" s="1"/>
      <c r="E57" s="1"/>
      <c r="F57" s="1"/>
      <c r="G57" s="1"/>
      <c r="H57" s="1"/>
      <c r="I57" s="1"/>
      <c r="J57" s="35"/>
      <c r="K57" s="1"/>
    </row>
    <row r="58" spans="1:11" ht="21">
      <c r="A58" s="1"/>
      <c r="B58" s="8"/>
      <c r="C58" s="1"/>
      <c r="D58" s="1"/>
      <c r="E58" s="1"/>
      <c r="F58" s="1"/>
      <c r="G58" s="1"/>
      <c r="H58" s="1"/>
      <c r="I58" s="1"/>
      <c r="J58" s="35"/>
      <c r="K58" s="1"/>
    </row>
    <row r="59" spans="1:11" ht="21">
      <c r="A59" s="1"/>
      <c r="B59" s="8"/>
      <c r="C59" s="1"/>
      <c r="D59" s="1"/>
      <c r="E59" s="1"/>
      <c r="F59" s="1"/>
      <c r="G59" s="1"/>
      <c r="H59" s="1"/>
      <c r="I59" s="1"/>
      <c r="J59" s="35"/>
      <c r="K59" s="1"/>
    </row>
    <row r="60" spans="1:11" ht="17.25">
      <c r="A60" s="1"/>
      <c r="B60" s="1"/>
      <c r="C60" s="1"/>
      <c r="D60" s="1"/>
      <c r="E60" s="1"/>
      <c r="F60" s="1"/>
      <c r="G60" s="1"/>
      <c r="H60" s="1"/>
      <c r="I60" s="1"/>
      <c r="J60" s="35"/>
      <c r="K60" s="1"/>
    </row>
    <row r="61" spans="1:11" ht="17.25">
      <c r="A61" s="1"/>
      <c r="B61" s="1"/>
      <c r="C61" s="24" t="s">
        <v>0</v>
      </c>
      <c r="D61" s="24" t="s">
        <v>5</v>
      </c>
      <c r="E61" s="24" t="s">
        <v>2</v>
      </c>
      <c r="F61" s="24" t="s">
        <v>1</v>
      </c>
      <c r="G61" s="24" t="s">
        <v>22</v>
      </c>
      <c r="H61" s="24" t="s">
        <v>12</v>
      </c>
      <c r="I61" s="24" t="s">
        <v>3</v>
      </c>
      <c r="J61" s="35"/>
      <c r="K61" s="1"/>
    </row>
    <row r="62" spans="1:11" ht="32.25" customHeight="1">
      <c r="A62" s="1"/>
      <c r="B62" s="1"/>
      <c r="C62" s="124" t="s">
        <v>132</v>
      </c>
      <c r="D62" s="125" t="s">
        <v>4</v>
      </c>
      <c r="E62" s="44">
        <f>ROW()-61</f>
        <v>1</v>
      </c>
      <c r="F62" s="2" t="s">
        <v>128</v>
      </c>
      <c r="G62" s="12" t="s">
        <v>133</v>
      </c>
      <c r="H62" s="44">
        <v>1</v>
      </c>
      <c r="I62" s="9" t="s">
        <v>138</v>
      </c>
      <c r="J62" s="35" t="str">
        <f t="shared" ref="J62:J114" si="3">IF(I62="○",H62,"")</f>
        <v/>
      </c>
      <c r="K62" s="1"/>
    </row>
    <row r="63" spans="1:11" ht="57" customHeight="1">
      <c r="A63" s="1"/>
      <c r="B63" s="1"/>
      <c r="C63" s="124"/>
      <c r="D63" s="126"/>
      <c r="E63" s="44">
        <f t="shared" ref="E63:E114" si="4">ROW()-61</f>
        <v>2</v>
      </c>
      <c r="F63" s="2" t="s">
        <v>129</v>
      </c>
      <c r="G63" s="7" t="s">
        <v>134</v>
      </c>
      <c r="H63" s="44">
        <v>4</v>
      </c>
      <c r="I63" s="9" t="s">
        <v>137</v>
      </c>
      <c r="J63" s="35">
        <f t="shared" si="3"/>
        <v>4</v>
      </c>
      <c r="K63" s="1"/>
    </row>
    <row r="64" spans="1:11" ht="30" customHeight="1">
      <c r="A64" s="1"/>
      <c r="B64" s="1"/>
      <c r="C64" s="124"/>
      <c r="D64" s="126"/>
      <c r="E64" s="44">
        <f t="shared" si="4"/>
        <v>3</v>
      </c>
      <c r="F64" s="2" t="s">
        <v>98</v>
      </c>
      <c r="G64" s="2" t="s">
        <v>105</v>
      </c>
      <c r="H64" s="44" t="s">
        <v>99</v>
      </c>
      <c r="I64" s="27">
        <v>11</v>
      </c>
      <c r="J64" s="35">
        <f>IF(I64=0,"",IF(AND(I64&gt;0,I64&lt;5),1,IF(AND(I64&gt;=5,I64&lt;10),3,IF(AND(I64&gt;=10),5,))))</f>
        <v>5</v>
      </c>
      <c r="K64" s="1"/>
    </row>
    <row r="65" spans="1:11" ht="45.75" customHeight="1">
      <c r="A65" s="1"/>
      <c r="B65" s="1"/>
      <c r="C65" s="124"/>
      <c r="D65" s="126"/>
      <c r="E65" s="44">
        <f t="shared" si="4"/>
        <v>4</v>
      </c>
      <c r="F65" s="2" t="s">
        <v>84</v>
      </c>
      <c r="G65" s="7" t="s">
        <v>85</v>
      </c>
      <c r="H65" s="44">
        <v>3</v>
      </c>
      <c r="I65" s="9"/>
      <c r="J65" s="35" t="str">
        <f t="shared" si="3"/>
        <v/>
      </c>
      <c r="K65" s="1"/>
    </row>
    <row r="66" spans="1:11" ht="58.5" customHeight="1">
      <c r="A66" s="1"/>
      <c r="B66" s="1"/>
      <c r="C66" s="124"/>
      <c r="D66" s="126"/>
      <c r="E66" s="44">
        <f t="shared" si="4"/>
        <v>5</v>
      </c>
      <c r="F66" s="2" t="s">
        <v>63</v>
      </c>
      <c r="G66" s="7" t="s">
        <v>87</v>
      </c>
      <c r="H66" s="44">
        <v>3</v>
      </c>
      <c r="I66" s="9" t="s">
        <v>137</v>
      </c>
      <c r="J66" s="35">
        <f t="shared" si="3"/>
        <v>3</v>
      </c>
      <c r="K66" s="1"/>
    </row>
    <row r="67" spans="1:11" ht="63" customHeight="1">
      <c r="A67" s="1"/>
      <c r="B67" s="1"/>
      <c r="C67" s="124"/>
      <c r="D67" s="126"/>
      <c r="E67" s="44">
        <f t="shared" si="4"/>
        <v>6</v>
      </c>
      <c r="F67" s="2" t="s">
        <v>55</v>
      </c>
      <c r="G67" s="7" t="s">
        <v>86</v>
      </c>
      <c r="H67" s="44">
        <v>2</v>
      </c>
      <c r="I67" s="9"/>
      <c r="J67" s="35" t="str">
        <f t="shared" si="3"/>
        <v/>
      </c>
      <c r="K67" s="1"/>
    </row>
    <row r="68" spans="1:11" ht="71.25" customHeight="1">
      <c r="A68" s="1"/>
      <c r="B68" s="1"/>
      <c r="C68" s="124"/>
      <c r="D68" s="126"/>
      <c r="E68" s="44">
        <f t="shared" si="4"/>
        <v>7</v>
      </c>
      <c r="F68" s="2" t="s">
        <v>56</v>
      </c>
      <c r="G68" s="7" t="s">
        <v>57</v>
      </c>
      <c r="H68" s="44">
        <v>2</v>
      </c>
      <c r="I68" s="9" t="s">
        <v>137</v>
      </c>
      <c r="J68" s="35">
        <f t="shared" si="3"/>
        <v>2</v>
      </c>
      <c r="K68" s="1"/>
    </row>
    <row r="69" spans="1:11" ht="54.75" customHeight="1">
      <c r="A69" s="1"/>
      <c r="B69" s="1"/>
      <c r="C69" s="124"/>
      <c r="D69" s="126"/>
      <c r="E69" s="44">
        <f t="shared" si="4"/>
        <v>8</v>
      </c>
      <c r="F69" s="2" t="s">
        <v>58</v>
      </c>
      <c r="G69" s="7" t="s">
        <v>59</v>
      </c>
      <c r="H69" s="44">
        <v>2</v>
      </c>
      <c r="I69" s="9"/>
      <c r="J69" s="35" t="str">
        <f t="shared" si="3"/>
        <v/>
      </c>
      <c r="K69" s="1"/>
    </row>
    <row r="70" spans="1:11" ht="56.25" customHeight="1">
      <c r="A70" s="1"/>
      <c r="B70" s="1"/>
      <c r="C70" s="124"/>
      <c r="D70" s="127"/>
      <c r="E70" s="44">
        <f t="shared" si="4"/>
        <v>9</v>
      </c>
      <c r="F70" s="2" t="s">
        <v>61</v>
      </c>
      <c r="G70" s="7" t="s">
        <v>62</v>
      </c>
      <c r="H70" s="44">
        <v>1</v>
      </c>
      <c r="I70" s="9" t="s">
        <v>137</v>
      </c>
      <c r="J70" s="35">
        <f t="shared" si="3"/>
        <v>1</v>
      </c>
      <c r="K70" s="1"/>
    </row>
    <row r="71" spans="1:11" ht="30" customHeight="1">
      <c r="A71" s="1"/>
      <c r="B71" s="1"/>
      <c r="C71" s="124"/>
      <c r="D71" s="128" t="s">
        <v>14</v>
      </c>
      <c r="E71" s="44">
        <f t="shared" si="4"/>
        <v>10</v>
      </c>
      <c r="F71" s="2" t="s">
        <v>37</v>
      </c>
      <c r="G71" s="12" t="s">
        <v>135</v>
      </c>
      <c r="H71" s="44">
        <v>1</v>
      </c>
      <c r="I71" s="9" t="s">
        <v>137</v>
      </c>
      <c r="J71" s="35">
        <f t="shared" si="3"/>
        <v>1</v>
      </c>
      <c r="K71" s="1"/>
    </row>
    <row r="72" spans="1:11" ht="133.5" customHeight="1">
      <c r="A72" s="1"/>
      <c r="B72" s="1"/>
      <c r="C72" s="124"/>
      <c r="D72" s="129"/>
      <c r="E72" s="44">
        <f t="shared" si="4"/>
        <v>11</v>
      </c>
      <c r="F72" s="2" t="s">
        <v>100</v>
      </c>
      <c r="G72" s="7" t="s">
        <v>102</v>
      </c>
      <c r="H72" s="44" t="s">
        <v>13</v>
      </c>
      <c r="I72" s="27">
        <v>6</v>
      </c>
      <c r="J72" s="35">
        <f>IF(I72=0,"",IF(AND(I72&gt;0,I72&lt;4),1,IF(AND(I72&gt;=4,I72&lt;6),3,IF(AND(I72&gt;=6),5,))))</f>
        <v>5</v>
      </c>
      <c r="K72" s="1"/>
    </row>
    <row r="73" spans="1:11" ht="30" customHeight="1">
      <c r="A73" s="1"/>
      <c r="B73" s="1"/>
      <c r="C73" s="124"/>
      <c r="D73" s="129"/>
      <c r="E73" s="44">
        <f t="shared" si="4"/>
        <v>12</v>
      </c>
      <c r="F73" s="2" t="s">
        <v>104</v>
      </c>
      <c r="G73" s="2" t="s">
        <v>13</v>
      </c>
      <c r="H73" s="44">
        <v>1</v>
      </c>
      <c r="I73" s="9"/>
      <c r="J73" s="35" t="str">
        <f t="shared" si="3"/>
        <v/>
      </c>
      <c r="K73" s="1"/>
    </row>
    <row r="74" spans="1:11" ht="30" customHeight="1">
      <c r="A74" s="1"/>
      <c r="B74" s="1"/>
      <c r="C74" s="124"/>
      <c r="D74" s="129"/>
      <c r="E74" s="44">
        <f t="shared" si="4"/>
        <v>13</v>
      </c>
      <c r="F74" s="2" t="s">
        <v>64</v>
      </c>
      <c r="G74" s="2" t="s">
        <v>13</v>
      </c>
      <c r="H74" s="44">
        <v>4</v>
      </c>
      <c r="I74" s="9" t="s">
        <v>137</v>
      </c>
      <c r="J74" s="35">
        <f t="shared" si="3"/>
        <v>4</v>
      </c>
      <c r="K74" s="1"/>
    </row>
    <row r="75" spans="1:11" ht="30" customHeight="1">
      <c r="A75" s="1"/>
      <c r="B75" s="1"/>
      <c r="C75" s="124"/>
      <c r="D75" s="129"/>
      <c r="E75" s="44">
        <f t="shared" si="4"/>
        <v>14</v>
      </c>
      <c r="F75" s="2" t="s">
        <v>66</v>
      </c>
      <c r="G75" s="2" t="s">
        <v>13</v>
      </c>
      <c r="H75" s="44">
        <v>1</v>
      </c>
      <c r="I75" s="9"/>
      <c r="J75" s="35" t="str">
        <f t="shared" si="3"/>
        <v/>
      </c>
      <c r="K75" s="1"/>
    </row>
    <row r="76" spans="1:11" ht="51.75" customHeight="1">
      <c r="A76" s="1"/>
      <c r="B76" s="1"/>
      <c r="C76" s="124"/>
      <c r="D76" s="129"/>
      <c r="E76" s="44">
        <f t="shared" si="4"/>
        <v>15</v>
      </c>
      <c r="F76" s="2" t="s">
        <v>68</v>
      </c>
      <c r="G76" s="7" t="s">
        <v>130</v>
      </c>
      <c r="H76" s="44">
        <v>1</v>
      </c>
      <c r="I76" s="9"/>
      <c r="J76" s="35" t="str">
        <f t="shared" si="3"/>
        <v/>
      </c>
      <c r="K76" s="1"/>
    </row>
    <row r="77" spans="1:11" ht="60" customHeight="1">
      <c r="A77" s="1"/>
      <c r="B77" s="1"/>
      <c r="C77" s="124"/>
      <c r="D77" s="129"/>
      <c r="E77" s="44">
        <f t="shared" si="4"/>
        <v>16</v>
      </c>
      <c r="F77" s="2" t="s">
        <v>69</v>
      </c>
      <c r="G77" s="7" t="s">
        <v>131</v>
      </c>
      <c r="H77" s="44">
        <v>1</v>
      </c>
      <c r="I77" s="9"/>
      <c r="J77" s="35" t="str">
        <f t="shared" si="3"/>
        <v/>
      </c>
      <c r="K77" s="1"/>
    </row>
    <row r="78" spans="1:11" ht="30" customHeight="1">
      <c r="A78" s="1"/>
      <c r="B78" s="1"/>
      <c r="C78" s="124"/>
      <c r="D78" s="129"/>
      <c r="E78" s="44">
        <f t="shared" si="4"/>
        <v>17</v>
      </c>
      <c r="F78" s="2" t="s">
        <v>65</v>
      </c>
      <c r="G78" s="2" t="s">
        <v>13</v>
      </c>
      <c r="H78" s="44">
        <v>1</v>
      </c>
      <c r="I78" s="9"/>
      <c r="J78" s="35" t="str">
        <f t="shared" si="3"/>
        <v/>
      </c>
      <c r="K78" s="1"/>
    </row>
    <row r="79" spans="1:11" ht="59.25" customHeight="1">
      <c r="A79" s="1"/>
      <c r="B79" s="1"/>
      <c r="C79" s="124"/>
      <c r="D79" s="129"/>
      <c r="E79" s="44">
        <f t="shared" si="4"/>
        <v>18</v>
      </c>
      <c r="F79" s="2" t="s">
        <v>81</v>
      </c>
      <c r="G79" s="7" t="s">
        <v>82</v>
      </c>
      <c r="H79" s="44">
        <v>5</v>
      </c>
      <c r="I79" s="9" t="s">
        <v>137</v>
      </c>
      <c r="J79" s="35">
        <f t="shared" si="3"/>
        <v>5</v>
      </c>
      <c r="K79" s="1"/>
    </row>
    <row r="80" spans="1:11" ht="94.5" customHeight="1">
      <c r="A80" s="1"/>
      <c r="B80" s="1"/>
      <c r="C80" s="124"/>
      <c r="D80" s="130"/>
      <c r="E80" s="44">
        <f t="shared" si="4"/>
        <v>19</v>
      </c>
      <c r="F80" s="2" t="s">
        <v>80</v>
      </c>
      <c r="G80" s="7" t="s">
        <v>103</v>
      </c>
      <c r="H80" s="44">
        <v>5</v>
      </c>
      <c r="I80" s="9" t="s">
        <v>137</v>
      </c>
      <c r="J80" s="35">
        <f t="shared" si="3"/>
        <v>5</v>
      </c>
      <c r="K80" s="1"/>
    </row>
    <row r="81" spans="1:11" ht="30" customHeight="1">
      <c r="A81" s="1"/>
      <c r="B81" s="1"/>
      <c r="C81" s="124"/>
      <c r="D81" s="128" t="s">
        <v>16</v>
      </c>
      <c r="E81" s="44">
        <f t="shared" si="4"/>
        <v>20</v>
      </c>
      <c r="F81" s="2" t="s">
        <v>38</v>
      </c>
      <c r="G81" s="12" t="s">
        <v>135</v>
      </c>
      <c r="H81" s="44">
        <v>2</v>
      </c>
      <c r="I81" s="9" t="s">
        <v>138</v>
      </c>
      <c r="J81" s="35" t="str">
        <f t="shared" si="3"/>
        <v/>
      </c>
      <c r="K81" s="1"/>
    </row>
    <row r="82" spans="1:11" ht="30" customHeight="1">
      <c r="A82" s="1"/>
      <c r="B82" s="1"/>
      <c r="C82" s="124"/>
      <c r="D82" s="129"/>
      <c r="E82" s="44">
        <f t="shared" si="4"/>
        <v>21</v>
      </c>
      <c r="F82" s="46" t="s">
        <v>70</v>
      </c>
      <c r="G82" s="46" t="s">
        <v>67</v>
      </c>
      <c r="H82" s="24">
        <v>2</v>
      </c>
      <c r="I82" s="24"/>
      <c r="J82" s="35" t="str">
        <f t="shared" si="3"/>
        <v/>
      </c>
      <c r="K82" s="1"/>
    </row>
    <row r="83" spans="1:11" ht="30" customHeight="1">
      <c r="A83" s="1"/>
      <c r="B83" s="1"/>
      <c r="C83" s="124"/>
      <c r="D83" s="129"/>
      <c r="E83" s="44">
        <f t="shared" si="4"/>
        <v>22</v>
      </c>
      <c r="F83" s="46" t="s">
        <v>71</v>
      </c>
      <c r="G83" s="46" t="s">
        <v>67</v>
      </c>
      <c r="H83" s="24">
        <v>2</v>
      </c>
      <c r="I83" s="24"/>
      <c r="J83" s="35" t="str">
        <f t="shared" si="3"/>
        <v/>
      </c>
      <c r="K83" s="1"/>
    </row>
    <row r="84" spans="1:11" ht="44.25" customHeight="1">
      <c r="A84" s="1"/>
      <c r="B84" s="1"/>
      <c r="C84" s="124"/>
      <c r="D84" s="128" t="s">
        <v>17</v>
      </c>
      <c r="E84" s="44">
        <f t="shared" si="4"/>
        <v>23</v>
      </c>
      <c r="F84" s="2" t="s">
        <v>39</v>
      </c>
      <c r="G84" s="12" t="s">
        <v>135</v>
      </c>
      <c r="H84" s="44">
        <v>4</v>
      </c>
      <c r="I84" s="9" t="s">
        <v>138</v>
      </c>
      <c r="J84" s="35" t="str">
        <f t="shared" si="3"/>
        <v/>
      </c>
      <c r="K84" s="1"/>
    </row>
    <row r="85" spans="1:11" ht="44.25" customHeight="1">
      <c r="A85" s="1"/>
      <c r="B85" s="1"/>
      <c r="C85" s="124"/>
      <c r="D85" s="129"/>
      <c r="E85" s="44">
        <f t="shared" si="4"/>
        <v>24</v>
      </c>
      <c r="F85" s="46" t="s">
        <v>70</v>
      </c>
      <c r="G85" s="47" t="s">
        <v>13</v>
      </c>
      <c r="H85" s="24">
        <v>2</v>
      </c>
      <c r="I85" s="24"/>
      <c r="J85" s="35" t="str">
        <f t="shared" si="3"/>
        <v/>
      </c>
      <c r="K85" s="1"/>
    </row>
    <row r="86" spans="1:11" ht="44.25" customHeight="1">
      <c r="A86" s="1"/>
      <c r="B86" s="1"/>
      <c r="C86" s="124"/>
      <c r="D86" s="129"/>
      <c r="E86" s="44">
        <f t="shared" si="4"/>
        <v>25</v>
      </c>
      <c r="F86" s="46" t="s">
        <v>71</v>
      </c>
      <c r="G86" s="47" t="s">
        <v>99</v>
      </c>
      <c r="H86" s="24">
        <v>2</v>
      </c>
      <c r="I86" s="24"/>
      <c r="J86" s="35" t="str">
        <f t="shared" si="3"/>
        <v/>
      </c>
      <c r="K86" s="1"/>
    </row>
    <row r="87" spans="1:11" ht="44.25" customHeight="1">
      <c r="A87" s="1"/>
      <c r="B87" s="1"/>
      <c r="C87" s="124"/>
      <c r="D87" s="130"/>
      <c r="E87" s="44">
        <f t="shared" si="4"/>
        <v>26</v>
      </c>
      <c r="F87" s="46" t="s">
        <v>72</v>
      </c>
      <c r="G87" s="47" t="s">
        <v>13</v>
      </c>
      <c r="H87" s="24">
        <v>5</v>
      </c>
      <c r="I87" s="24"/>
      <c r="J87" s="35" t="str">
        <f t="shared" si="3"/>
        <v/>
      </c>
      <c r="K87" s="1"/>
    </row>
    <row r="88" spans="1:11" ht="30" customHeight="1">
      <c r="A88" s="1"/>
      <c r="B88" s="1"/>
      <c r="C88" s="124"/>
      <c r="D88" s="124" t="s">
        <v>18</v>
      </c>
      <c r="E88" s="44">
        <f t="shared" si="4"/>
        <v>27</v>
      </c>
      <c r="F88" s="2" t="s">
        <v>40</v>
      </c>
      <c r="G88" s="12" t="s">
        <v>135</v>
      </c>
      <c r="H88" s="44">
        <v>2</v>
      </c>
      <c r="I88" s="9" t="s">
        <v>137</v>
      </c>
      <c r="J88" s="35">
        <f t="shared" si="3"/>
        <v>2</v>
      </c>
      <c r="K88" s="1"/>
    </row>
    <row r="89" spans="1:11" ht="30" customHeight="1">
      <c r="A89" s="1"/>
      <c r="B89" s="1"/>
      <c r="C89" s="124"/>
      <c r="D89" s="124"/>
      <c r="E89" s="44">
        <f t="shared" si="4"/>
        <v>28</v>
      </c>
      <c r="F89" s="2" t="s">
        <v>73</v>
      </c>
      <c r="G89" s="2" t="s">
        <v>13</v>
      </c>
      <c r="H89" s="44">
        <v>3</v>
      </c>
      <c r="I89" s="9" t="s">
        <v>137</v>
      </c>
      <c r="J89" s="35">
        <f t="shared" si="3"/>
        <v>3</v>
      </c>
      <c r="K89" s="1"/>
    </row>
    <row r="90" spans="1:11" ht="30" customHeight="1">
      <c r="A90" s="1"/>
      <c r="B90" s="1"/>
      <c r="C90" s="124"/>
      <c r="D90" s="124"/>
      <c r="E90" s="44">
        <f t="shared" si="4"/>
        <v>29</v>
      </c>
      <c r="F90" s="2" t="s">
        <v>74</v>
      </c>
      <c r="G90" s="2" t="s">
        <v>13</v>
      </c>
      <c r="H90" s="44">
        <v>2</v>
      </c>
      <c r="I90" s="9" t="s">
        <v>137</v>
      </c>
      <c r="J90" s="35">
        <f t="shared" si="3"/>
        <v>2</v>
      </c>
      <c r="K90" s="1"/>
    </row>
    <row r="91" spans="1:11" ht="30" customHeight="1">
      <c r="A91" s="1"/>
      <c r="B91" s="1"/>
      <c r="C91" s="124"/>
      <c r="D91" s="124"/>
      <c r="E91" s="44">
        <f t="shared" si="4"/>
        <v>30</v>
      </c>
      <c r="F91" s="2" t="s">
        <v>75</v>
      </c>
      <c r="G91" s="2" t="s">
        <v>13</v>
      </c>
      <c r="H91" s="44">
        <v>3</v>
      </c>
      <c r="I91" s="9" t="s">
        <v>137</v>
      </c>
      <c r="J91" s="35">
        <f t="shared" si="3"/>
        <v>3</v>
      </c>
      <c r="K91" s="1"/>
    </row>
    <row r="92" spans="1:11" ht="30" customHeight="1">
      <c r="A92" s="1"/>
      <c r="B92" s="1"/>
      <c r="C92" s="124"/>
      <c r="D92" s="124"/>
      <c r="E92" s="44">
        <f t="shared" si="4"/>
        <v>31</v>
      </c>
      <c r="F92" s="2" t="s">
        <v>76</v>
      </c>
      <c r="G92" s="2" t="s">
        <v>13</v>
      </c>
      <c r="H92" s="44">
        <v>3</v>
      </c>
      <c r="I92" s="9" t="s">
        <v>137</v>
      </c>
      <c r="J92" s="35">
        <f t="shared" si="3"/>
        <v>3</v>
      </c>
      <c r="K92" s="1"/>
    </row>
    <row r="93" spans="1:11" ht="30" customHeight="1">
      <c r="A93" s="1"/>
      <c r="B93" s="1"/>
      <c r="C93" s="124"/>
      <c r="D93" s="124"/>
      <c r="E93" s="44">
        <f t="shared" si="4"/>
        <v>32</v>
      </c>
      <c r="F93" s="2" t="s">
        <v>77</v>
      </c>
      <c r="G93" s="2" t="s">
        <v>13</v>
      </c>
      <c r="H93" s="44">
        <v>3</v>
      </c>
      <c r="I93" s="9"/>
      <c r="J93" s="35" t="str">
        <f t="shared" si="3"/>
        <v/>
      </c>
      <c r="K93" s="1"/>
    </row>
    <row r="94" spans="1:11" ht="30" customHeight="1">
      <c r="A94" s="1"/>
      <c r="B94" s="1"/>
      <c r="C94" s="124"/>
      <c r="D94" s="124"/>
      <c r="E94" s="44">
        <f t="shared" si="4"/>
        <v>33</v>
      </c>
      <c r="F94" s="2" t="s">
        <v>78</v>
      </c>
      <c r="G94" s="7" t="s">
        <v>13</v>
      </c>
      <c r="H94" s="44">
        <v>3</v>
      </c>
      <c r="I94" s="9"/>
      <c r="J94" s="35" t="str">
        <f t="shared" si="3"/>
        <v/>
      </c>
      <c r="K94" s="1"/>
    </row>
    <row r="95" spans="1:11" ht="41.25" customHeight="1">
      <c r="A95" s="1"/>
      <c r="B95" s="1"/>
      <c r="C95" s="124"/>
      <c r="D95" s="128" t="s">
        <v>20</v>
      </c>
      <c r="E95" s="44">
        <f t="shared" si="4"/>
        <v>34</v>
      </c>
      <c r="F95" s="19" t="s">
        <v>41</v>
      </c>
      <c r="G95" s="12" t="s">
        <v>135</v>
      </c>
      <c r="H95" s="44">
        <v>2</v>
      </c>
      <c r="I95" s="9" t="s">
        <v>138</v>
      </c>
      <c r="J95" s="35" t="str">
        <f t="shared" si="3"/>
        <v/>
      </c>
      <c r="K95" s="1"/>
    </row>
    <row r="96" spans="1:11" ht="44.25" customHeight="1">
      <c r="A96" s="1"/>
      <c r="B96" s="1"/>
      <c r="C96" s="124"/>
      <c r="D96" s="129"/>
      <c r="E96" s="44">
        <f t="shared" si="4"/>
        <v>35</v>
      </c>
      <c r="F96" s="48" t="s">
        <v>94</v>
      </c>
      <c r="G96" s="47" t="s">
        <v>95</v>
      </c>
      <c r="H96" s="24">
        <v>2</v>
      </c>
      <c r="I96" s="24"/>
      <c r="J96" s="35" t="str">
        <f t="shared" si="3"/>
        <v/>
      </c>
      <c r="K96" s="1"/>
    </row>
    <row r="97" spans="1:11" ht="41.25" customHeight="1">
      <c r="A97" s="1"/>
      <c r="B97" s="1"/>
      <c r="C97" s="124"/>
      <c r="D97" s="130"/>
      <c r="E97" s="44">
        <f t="shared" si="4"/>
        <v>36</v>
      </c>
      <c r="F97" s="48" t="s">
        <v>96</v>
      </c>
      <c r="G97" s="47" t="s">
        <v>97</v>
      </c>
      <c r="H97" s="24">
        <v>2</v>
      </c>
      <c r="I97" s="24"/>
      <c r="J97" s="35" t="str">
        <f t="shared" si="3"/>
        <v/>
      </c>
      <c r="K97" s="1"/>
    </row>
    <row r="98" spans="1:11" ht="30" customHeight="1">
      <c r="A98" s="1"/>
      <c r="B98" s="1"/>
      <c r="C98" s="124"/>
      <c r="D98" s="129" t="s">
        <v>19</v>
      </c>
      <c r="E98" s="44">
        <f t="shared" si="4"/>
        <v>37</v>
      </c>
      <c r="F98" s="19" t="s">
        <v>45</v>
      </c>
      <c r="G98" s="12" t="s">
        <v>135</v>
      </c>
      <c r="H98" s="44">
        <v>2</v>
      </c>
      <c r="I98" s="9" t="s">
        <v>138</v>
      </c>
      <c r="J98" s="35" t="str">
        <f t="shared" si="3"/>
        <v/>
      </c>
      <c r="K98" s="1"/>
    </row>
    <row r="99" spans="1:11" ht="30" customHeight="1">
      <c r="A99" s="1"/>
      <c r="B99" s="1"/>
      <c r="C99" s="124"/>
      <c r="D99" s="130"/>
      <c r="E99" s="44">
        <f t="shared" si="4"/>
        <v>38</v>
      </c>
      <c r="F99" s="46" t="s">
        <v>34</v>
      </c>
      <c r="G99" s="47" t="s">
        <v>79</v>
      </c>
      <c r="H99" s="24">
        <v>5</v>
      </c>
      <c r="I99" s="24"/>
      <c r="J99" s="35" t="str">
        <f t="shared" si="3"/>
        <v/>
      </c>
      <c r="K99" s="1"/>
    </row>
    <row r="100" spans="1:11" ht="35.25" customHeight="1">
      <c r="A100" s="1"/>
      <c r="B100" s="1"/>
      <c r="C100" s="124"/>
      <c r="D100" s="125" t="s">
        <v>88</v>
      </c>
      <c r="E100" s="44">
        <f t="shared" si="4"/>
        <v>39</v>
      </c>
      <c r="F100" s="2" t="s">
        <v>42</v>
      </c>
      <c r="G100" s="12" t="s">
        <v>135</v>
      </c>
      <c r="H100" s="44">
        <v>4</v>
      </c>
      <c r="I100" s="9" t="s">
        <v>138</v>
      </c>
      <c r="J100" s="35" t="str">
        <f t="shared" si="3"/>
        <v/>
      </c>
      <c r="K100" s="1"/>
    </row>
    <row r="101" spans="1:11" ht="45" customHeight="1">
      <c r="A101" s="1"/>
      <c r="B101" s="1"/>
      <c r="C101" s="124"/>
      <c r="D101" s="126"/>
      <c r="E101" s="44">
        <f t="shared" si="4"/>
        <v>40</v>
      </c>
      <c r="F101" s="46" t="s">
        <v>84</v>
      </c>
      <c r="G101" s="47" t="s">
        <v>85</v>
      </c>
      <c r="H101" s="24">
        <v>4</v>
      </c>
      <c r="I101" s="24"/>
      <c r="J101" s="35" t="str">
        <f t="shared" si="3"/>
        <v/>
      </c>
      <c r="K101" s="1"/>
    </row>
    <row r="102" spans="1:11" ht="47.25" customHeight="1">
      <c r="A102" s="1"/>
      <c r="B102" s="1"/>
      <c r="C102" s="124"/>
      <c r="D102" s="126"/>
      <c r="E102" s="44">
        <f t="shared" si="4"/>
        <v>41</v>
      </c>
      <c r="F102" s="46" t="s">
        <v>63</v>
      </c>
      <c r="G102" s="49" t="s">
        <v>87</v>
      </c>
      <c r="H102" s="24">
        <v>4</v>
      </c>
      <c r="I102" s="24"/>
      <c r="J102" s="35" t="str">
        <f t="shared" si="3"/>
        <v/>
      </c>
      <c r="K102" s="1"/>
    </row>
    <row r="103" spans="1:11" ht="69" customHeight="1">
      <c r="A103" s="1"/>
      <c r="B103" s="1"/>
      <c r="C103" s="124"/>
      <c r="D103" s="126"/>
      <c r="E103" s="44">
        <f t="shared" si="4"/>
        <v>42</v>
      </c>
      <c r="F103" s="46" t="s">
        <v>55</v>
      </c>
      <c r="G103" s="49" t="s">
        <v>60</v>
      </c>
      <c r="H103" s="24">
        <v>4</v>
      </c>
      <c r="I103" s="24"/>
      <c r="J103" s="35" t="str">
        <f t="shared" si="3"/>
        <v/>
      </c>
      <c r="K103" s="1"/>
    </row>
    <row r="104" spans="1:11" ht="73.5" customHeight="1">
      <c r="A104" s="1"/>
      <c r="B104" s="1"/>
      <c r="C104" s="124"/>
      <c r="D104" s="127"/>
      <c r="E104" s="44">
        <f t="shared" si="4"/>
        <v>43</v>
      </c>
      <c r="F104" s="46" t="s">
        <v>56</v>
      </c>
      <c r="G104" s="49" t="s">
        <v>91</v>
      </c>
      <c r="H104" s="24">
        <v>4</v>
      </c>
      <c r="I104" s="24"/>
      <c r="J104" s="35" t="str">
        <f t="shared" si="3"/>
        <v/>
      </c>
      <c r="K104" s="1"/>
    </row>
    <row r="105" spans="1:11" ht="38.25" customHeight="1">
      <c r="A105" s="1"/>
      <c r="B105" s="1"/>
      <c r="C105" s="124"/>
      <c r="D105" s="125" t="s">
        <v>15</v>
      </c>
      <c r="E105" s="44">
        <f t="shared" si="4"/>
        <v>44</v>
      </c>
      <c r="F105" s="2" t="s">
        <v>43</v>
      </c>
      <c r="G105" s="12" t="s">
        <v>135</v>
      </c>
      <c r="H105" s="44">
        <v>4</v>
      </c>
      <c r="I105" s="9" t="s">
        <v>138</v>
      </c>
      <c r="J105" s="35" t="str">
        <f t="shared" si="3"/>
        <v/>
      </c>
      <c r="K105" s="1"/>
    </row>
    <row r="106" spans="1:11" ht="53.25" customHeight="1">
      <c r="A106" s="1"/>
      <c r="B106" s="1"/>
      <c r="C106" s="124"/>
      <c r="D106" s="126"/>
      <c r="E106" s="44">
        <f t="shared" si="4"/>
        <v>45</v>
      </c>
      <c r="F106" s="46" t="s">
        <v>84</v>
      </c>
      <c r="G106" s="47" t="s">
        <v>85</v>
      </c>
      <c r="H106" s="24">
        <v>4</v>
      </c>
      <c r="I106" s="24"/>
      <c r="J106" s="35" t="str">
        <f t="shared" si="3"/>
        <v/>
      </c>
      <c r="K106" s="1"/>
    </row>
    <row r="107" spans="1:11" ht="53.25" customHeight="1">
      <c r="A107" s="1"/>
      <c r="B107" s="1"/>
      <c r="C107" s="124"/>
      <c r="D107" s="126"/>
      <c r="E107" s="44">
        <f t="shared" si="4"/>
        <v>46</v>
      </c>
      <c r="F107" s="46" t="s">
        <v>63</v>
      </c>
      <c r="G107" s="49" t="s">
        <v>87</v>
      </c>
      <c r="H107" s="24">
        <v>4</v>
      </c>
      <c r="I107" s="24"/>
      <c r="J107" s="35" t="str">
        <f t="shared" si="3"/>
        <v/>
      </c>
      <c r="K107" s="1"/>
    </row>
    <row r="108" spans="1:11" ht="66.75" customHeight="1">
      <c r="A108" s="1"/>
      <c r="B108" s="1"/>
      <c r="C108" s="124"/>
      <c r="D108" s="126"/>
      <c r="E108" s="44">
        <f t="shared" si="4"/>
        <v>47</v>
      </c>
      <c r="F108" s="46" t="s">
        <v>55</v>
      </c>
      <c r="G108" s="49" t="s">
        <v>60</v>
      </c>
      <c r="H108" s="24">
        <v>4</v>
      </c>
      <c r="I108" s="24"/>
      <c r="J108" s="35" t="str">
        <f t="shared" si="3"/>
        <v/>
      </c>
      <c r="K108" s="1"/>
    </row>
    <row r="109" spans="1:11" ht="66.75" customHeight="1">
      <c r="A109" s="1"/>
      <c r="B109" s="1"/>
      <c r="C109" s="124"/>
      <c r="D109" s="127"/>
      <c r="E109" s="44">
        <f t="shared" si="4"/>
        <v>48</v>
      </c>
      <c r="F109" s="46" t="s">
        <v>56</v>
      </c>
      <c r="G109" s="49" t="s">
        <v>89</v>
      </c>
      <c r="H109" s="24">
        <v>4</v>
      </c>
      <c r="I109" s="24"/>
      <c r="J109" s="35" t="str">
        <f t="shared" si="3"/>
        <v/>
      </c>
      <c r="K109" s="1"/>
    </row>
    <row r="110" spans="1:11" ht="38.25" customHeight="1">
      <c r="A110" s="1"/>
      <c r="B110" s="1"/>
      <c r="C110" s="124"/>
      <c r="D110" s="121" t="s">
        <v>35</v>
      </c>
      <c r="E110" s="44">
        <f t="shared" si="4"/>
        <v>49</v>
      </c>
      <c r="F110" s="11" t="s">
        <v>44</v>
      </c>
      <c r="G110" s="12" t="s">
        <v>135</v>
      </c>
      <c r="H110" s="44">
        <v>4</v>
      </c>
      <c r="I110" s="9" t="s">
        <v>138</v>
      </c>
      <c r="J110" s="35" t="str">
        <f t="shared" si="3"/>
        <v/>
      </c>
      <c r="K110" s="1"/>
    </row>
    <row r="111" spans="1:11" ht="51" customHeight="1">
      <c r="A111" s="1"/>
      <c r="B111" s="1"/>
      <c r="C111" s="124"/>
      <c r="D111" s="122"/>
      <c r="E111" s="44">
        <f t="shared" si="4"/>
        <v>50</v>
      </c>
      <c r="F111" s="46" t="s">
        <v>84</v>
      </c>
      <c r="G111" s="47" t="s">
        <v>85</v>
      </c>
      <c r="H111" s="24">
        <v>4</v>
      </c>
      <c r="I111" s="24"/>
      <c r="J111" s="35" t="str">
        <f t="shared" si="3"/>
        <v/>
      </c>
      <c r="K111" s="1"/>
    </row>
    <row r="112" spans="1:11" ht="51" customHeight="1">
      <c r="A112" s="1"/>
      <c r="B112" s="1"/>
      <c r="C112" s="124"/>
      <c r="D112" s="122"/>
      <c r="E112" s="44">
        <f t="shared" si="4"/>
        <v>51</v>
      </c>
      <c r="F112" s="46" t="s">
        <v>63</v>
      </c>
      <c r="G112" s="49" t="s">
        <v>87</v>
      </c>
      <c r="H112" s="24">
        <v>4</v>
      </c>
      <c r="I112" s="24"/>
      <c r="J112" s="35" t="str">
        <f t="shared" si="3"/>
        <v/>
      </c>
      <c r="K112" s="1"/>
    </row>
    <row r="113" spans="1:11" ht="76.5" customHeight="1">
      <c r="A113" s="1"/>
      <c r="B113" s="1"/>
      <c r="C113" s="124"/>
      <c r="D113" s="122"/>
      <c r="E113" s="44">
        <f t="shared" si="4"/>
        <v>52</v>
      </c>
      <c r="F113" s="46" t="s">
        <v>55</v>
      </c>
      <c r="G113" s="49" t="s">
        <v>60</v>
      </c>
      <c r="H113" s="24">
        <v>4</v>
      </c>
      <c r="I113" s="24"/>
      <c r="J113" s="35" t="str">
        <f t="shared" si="3"/>
        <v/>
      </c>
      <c r="K113" s="1"/>
    </row>
    <row r="114" spans="1:11" ht="67.5" customHeight="1">
      <c r="A114" s="1"/>
      <c r="B114" s="1"/>
      <c r="C114" s="124"/>
      <c r="D114" s="123"/>
      <c r="E114" s="44">
        <f t="shared" si="4"/>
        <v>53</v>
      </c>
      <c r="F114" s="46" t="s">
        <v>56</v>
      </c>
      <c r="G114" s="49" t="s">
        <v>90</v>
      </c>
      <c r="H114" s="24">
        <v>4</v>
      </c>
      <c r="I114" s="24"/>
      <c r="J114" s="35" t="str">
        <f t="shared" si="3"/>
        <v/>
      </c>
      <c r="K114" s="1"/>
    </row>
    <row r="115" spans="1:11" ht="18" thickBot="1">
      <c r="A115" s="1"/>
      <c r="B115" s="1"/>
      <c r="C115" s="1"/>
      <c r="D115" s="1"/>
      <c r="E115" s="1"/>
      <c r="F115" s="1"/>
      <c r="G115" s="1"/>
      <c r="H115" s="1"/>
      <c r="I115" s="1"/>
      <c r="J115" s="35"/>
      <c r="K115" s="1"/>
    </row>
    <row r="116" spans="1:11" ht="18" thickBot="1">
      <c r="A116" s="1"/>
      <c r="B116" s="1"/>
      <c r="C116" s="1"/>
      <c r="D116" s="1"/>
      <c r="E116" s="1"/>
      <c r="F116" s="1"/>
      <c r="G116" s="1"/>
      <c r="H116" s="5" t="s">
        <v>21</v>
      </c>
      <c r="I116" s="6">
        <f>SUM(J62:J114)</f>
        <v>48</v>
      </c>
      <c r="J116" s="35"/>
      <c r="K116" s="1"/>
    </row>
    <row r="117" spans="1:11" ht="17.25">
      <c r="A117" s="1"/>
      <c r="B117" s="1"/>
      <c r="C117" s="1"/>
      <c r="D117" s="1"/>
      <c r="E117" s="1"/>
      <c r="F117" s="1"/>
      <c r="G117" s="1"/>
      <c r="H117" s="1"/>
      <c r="I117" s="1"/>
      <c r="J117" s="35"/>
      <c r="K117" s="1"/>
    </row>
    <row r="118" spans="1:11" ht="17.25">
      <c r="A118" s="1"/>
      <c r="B118" s="1"/>
      <c r="C118" s="1"/>
      <c r="D118" s="1"/>
      <c r="E118" s="1"/>
      <c r="F118" s="1"/>
      <c r="G118" s="1"/>
      <c r="H118" s="1"/>
      <c r="I118" s="1"/>
      <c r="J118" s="35"/>
      <c r="K118" s="1"/>
    </row>
    <row r="119" spans="1:11" ht="17.25">
      <c r="A119" s="1"/>
      <c r="B119" s="1"/>
      <c r="C119" s="1"/>
      <c r="D119" s="1"/>
      <c r="E119" s="1"/>
      <c r="F119" s="1"/>
      <c r="G119" s="1"/>
      <c r="H119" s="1"/>
      <c r="I119" s="1"/>
      <c r="J119" s="35"/>
      <c r="K119" s="1"/>
    </row>
    <row r="120" spans="1:11" ht="17.25">
      <c r="A120" s="1"/>
      <c r="B120" s="1"/>
      <c r="C120" s="1"/>
      <c r="D120" s="1"/>
      <c r="E120" s="1"/>
      <c r="F120" s="1"/>
      <c r="G120" s="1"/>
      <c r="H120" s="1"/>
      <c r="I120" s="1"/>
      <c r="J120" s="35"/>
      <c r="K120" s="1"/>
    </row>
    <row r="121" spans="1:11" ht="17.25">
      <c r="A121" s="1"/>
      <c r="B121" s="1"/>
      <c r="C121" s="1"/>
      <c r="D121" s="1"/>
      <c r="E121" s="1"/>
      <c r="F121" s="1"/>
      <c r="G121" s="1"/>
      <c r="H121" s="1"/>
      <c r="I121" s="1"/>
      <c r="J121" s="35"/>
      <c r="K121" s="1"/>
    </row>
    <row r="122" spans="1:11" ht="17.25">
      <c r="A122" s="1"/>
      <c r="B122" s="1"/>
      <c r="C122" s="1"/>
      <c r="D122" s="1"/>
      <c r="E122" s="1"/>
      <c r="F122" s="1"/>
      <c r="G122" s="1"/>
      <c r="H122" s="1"/>
      <c r="I122" s="1"/>
      <c r="J122" s="35"/>
      <c r="K122" s="1"/>
    </row>
    <row r="123" spans="1:11" ht="17.25">
      <c r="A123" s="1"/>
      <c r="B123" s="1"/>
      <c r="C123" s="1"/>
      <c r="D123" s="1"/>
      <c r="E123" s="1"/>
      <c r="F123" s="1"/>
      <c r="G123" s="1"/>
      <c r="H123" s="1"/>
      <c r="I123" s="1"/>
      <c r="J123" s="35"/>
      <c r="K123" s="1"/>
    </row>
    <row r="124" spans="1:11" ht="17.25">
      <c r="A124" s="1"/>
      <c r="B124" s="1"/>
      <c r="C124" s="1"/>
      <c r="D124" s="1"/>
      <c r="E124" s="1"/>
      <c r="F124" s="1"/>
      <c r="G124" s="1"/>
      <c r="H124" s="1"/>
      <c r="I124" s="1"/>
      <c r="J124" s="35"/>
      <c r="K124" s="1"/>
    </row>
    <row r="125" spans="1:11" ht="17.25">
      <c r="A125" s="1"/>
      <c r="B125" s="1"/>
      <c r="C125" s="1"/>
      <c r="D125" s="1"/>
      <c r="E125" s="1"/>
      <c r="F125" s="1"/>
      <c r="G125" s="1"/>
      <c r="H125" s="1"/>
      <c r="I125" s="1"/>
      <c r="J125" s="35"/>
      <c r="K125" s="1"/>
    </row>
    <row r="126" spans="1:11" ht="17.25">
      <c r="A126" s="1"/>
      <c r="B126" s="1"/>
      <c r="C126" s="1"/>
      <c r="D126" s="1"/>
      <c r="E126" s="1"/>
      <c r="F126" s="1"/>
      <c r="G126" s="1"/>
      <c r="H126" s="1"/>
      <c r="I126" s="1"/>
      <c r="J126" s="35"/>
      <c r="K126" s="1"/>
    </row>
    <row r="127" spans="1:11" ht="17.25">
      <c r="A127" s="1"/>
      <c r="B127" s="1"/>
      <c r="C127" s="1"/>
      <c r="D127" s="1"/>
      <c r="E127" s="1"/>
      <c r="F127" s="1"/>
      <c r="G127" s="1"/>
      <c r="H127" s="1"/>
      <c r="I127" s="1"/>
      <c r="J127" s="35"/>
      <c r="K127" s="1"/>
    </row>
    <row r="128" spans="1:11" ht="17.25">
      <c r="A128" s="1"/>
      <c r="B128" s="1"/>
      <c r="C128" s="1"/>
      <c r="D128" s="1"/>
      <c r="E128" s="1"/>
      <c r="F128" s="1"/>
      <c r="G128" s="1"/>
      <c r="H128" s="1"/>
      <c r="I128" s="1"/>
      <c r="J128" s="35"/>
      <c r="K128" s="1"/>
    </row>
  </sheetData>
  <sheetProtection selectLockedCells="1" selectUnlockedCells="1"/>
  <mergeCells count="25">
    <mergeCell ref="C10:C11"/>
    <mergeCell ref="D10:D11"/>
    <mergeCell ref="C12:C14"/>
    <mergeCell ref="D12:D14"/>
    <mergeCell ref="C30:C32"/>
    <mergeCell ref="D30:D32"/>
    <mergeCell ref="L40:M40"/>
    <mergeCell ref="N40:O40"/>
    <mergeCell ref="D41:D43"/>
    <mergeCell ref="L43:O43"/>
    <mergeCell ref="C33:C38"/>
    <mergeCell ref="D33:D38"/>
    <mergeCell ref="C39:C43"/>
    <mergeCell ref="D39:D40"/>
    <mergeCell ref="D110:D114"/>
    <mergeCell ref="C62:C114"/>
    <mergeCell ref="D62:D70"/>
    <mergeCell ref="D71:D80"/>
    <mergeCell ref="D81:D83"/>
    <mergeCell ref="D84:D87"/>
    <mergeCell ref="D88:D94"/>
    <mergeCell ref="D95:D97"/>
    <mergeCell ref="D98:D99"/>
    <mergeCell ref="D100:D104"/>
    <mergeCell ref="D105:D109"/>
  </mergeCells>
  <phoneticPr fontId="1"/>
  <conditionalFormatting sqref="I43">
    <cfRule type="cellIs" dxfId="1" priority="2" operator="lessThan">
      <formula>0</formula>
    </cfRule>
  </conditionalFormatting>
  <dataValidations count="2">
    <dataValidation type="list" allowBlank="1" showInputMessage="1" showErrorMessage="1" sqref="I71 I88:I92 I81 I84 I98 I95 I100 I105 I62:I63 I110">
      <formula1>"-,○"</formula1>
    </dataValidation>
    <dataValidation type="list" allowBlank="1" showInputMessage="1" showErrorMessage="1" sqref="I30:I37 H10:H15 I65:I70 I82:I83 I111:I114 I106:I109 I101:I104 I99 I96:I97 I73:I80 I85:I87 I93:I94">
      <formula1>",　,○"</formula1>
    </dataValidation>
  </dataValidations>
  <pageMargins left="0.7" right="0.7" top="0.75" bottom="0.75" header="0.3" footer="0.3"/>
  <pageSetup paperSize="8" scale="33" fitToHeight="0" orientation="portrait" r:id="rId1"/>
  <headerFooter>
    <oddFooter>&amp;C&amp;24&amp;P / &amp;N&amp;R&amp;24Copyright© 2017-2018 NTT DATA CORPORATION</oddFooter>
  </headerFooter>
  <rowBreaks count="2" manualBreakCount="2">
    <brk id="104" max="18" man="1"/>
    <brk id="119" max="3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28"/>
  <sheetViews>
    <sheetView view="pageBreakPreview" topLeftCell="A97" zoomScale="55" zoomScaleNormal="10" zoomScaleSheetLayoutView="55" zoomScalePageLayoutView="10" workbookViewId="0">
      <selection activeCell="B20" sqref="B20"/>
    </sheetView>
  </sheetViews>
  <sheetFormatPr defaultRowHeight="13.5"/>
  <cols>
    <col min="3" max="3" width="34.625" bestFit="1" customWidth="1"/>
    <col min="4" max="4" width="27.25" bestFit="1" customWidth="1"/>
    <col min="5" max="5" width="7.5" bestFit="1" customWidth="1"/>
    <col min="6" max="6" width="82.875" customWidth="1"/>
    <col min="7" max="7" width="135.875" customWidth="1"/>
    <col min="8" max="8" width="14" customWidth="1"/>
    <col min="9" max="9" width="13" customWidth="1"/>
    <col min="10" max="10" width="5.25" style="33" hidden="1" customWidth="1"/>
    <col min="11" max="11" width="6.75" bestFit="1" customWidth="1"/>
    <col min="13" max="15" width="9" customWidth="1"/>
  </cols>
  <sheetData>
    <row r="2" spans="2:11" ht="17.25">
      <c r="B2" s="21" t="s">
        <v>121</v>
      </c>
      <c r="C2" s="22" t="s">
        <v>123</v>
      </c>
    </row>
    <row r="3" spans="2:11" ht="17.25">
      <c r="B3" s="23" t="s">
        <v>122</v>
      </c>
      <c r="C3" s="22" t="s">
        <v>124</v>
      </c>
    </row>
    <row r="4" spans="2:11" ht="17.25">
      <c r="B4" s="23" t="s">
        <v>125</v>
      </c>
      <c r="C4" s="18" t="s">
        <v>126</v>
      </c>
    </row>
    <row r="7" spans="2:11" ht="21">
      <c r="B7" s="8" t="s">
        <v>108</v>
      </c>
    </row>
    <row r="9" spans="2:11" ht="17.25">
      <c r="C9" s="24" t="s">
        <v>0</v>
      </c>
      <c r="D9" s="24" t="s">
        <v>5</v>
      </c>
      <c r="E9" s="24" t="s">
        <v>2</v>
      </c>
      <c r="F9" s="24" t="s">
        <v>1</v>
      </c>
      <c r="G9" s="28" t="s">
        <v>22</v>
      </c>
      <c r="H9" s="31" t="s">
        <v>3</v>
      </c>
      <c r="I9" s="25"/>
      <c r="J9" s="34"/>
      <c r="K9" s="25"/>
    </row>
    <row r="10" spans="2:11" ht="17.25">
      <c r="C10" s="134" t="s">
        <v>107</v>
      </c>
      <c r="D10" s="134" t="s">
        <v>13</v>
      </c>
      <c r="E10" s="9">
        <f t="shared" ref="E10:E15" si="0">ROW()-9</f>
        <v>1</v>
      </c>
      <c r="F10" s="2" t="s">
        <v>48</v>
      </c>
      <c r="G10" s="29" t="s">
        <v>13</v>
      </c>
      <c r="H10" s="22"/>
      <c r="I10" s="25"/>
      <c r="J10" s="34"/>
      <c r="K10" s="25"/>
    </row>
    <row r="11" spans="2:11" ht="17.25">
      <c r="C11" s="134"/>
      <c r="D11" s="134"/>
      <c r="E11" s="9">
        <f t="shared" si="0"/>
        <v>2</v>
      </c>
      <c r="F11" s="20" t="s">
        <v>49</v>
      </c>
      <c r="G11" s="30" t="s">
        <v>51</v>
      </c>
      <c r="H11" s="22"/>
      <c r="I11" s="25"/>
      <c r="J11" s="34"/>
      <c r="K11" s="25"/>
    </row>
    <row r="12" spans="2:11" ht="17.25">
      <c r="C12" s="132" t="s">
        <v>111</v>
      </c>
      <c r="D12" s="132" t="s">
        <v>13</v>
      </c>
      <c r="E12" s="9">
        <f t="shared" si="0"/>
        <v>3</v>
      </c>
      <c r="F12" s="20" t="s">
        <v>50</v>
      </c>
      <c r="G12" s="30" t="s">
        <v>52</v>
      </c>
      <c r="H12" s="22"/>
      <c r="I12" s="25"/>
      <c r="J12" s="34"/>
      <c r="K12" s="25"/>
    </row>
    <row r="13" spans="2:11" ht="57.75" customHeight="1">
      <c r="C13" s="132"/>
      <c r="D13" s="132"/>
      <c r="E13" s="9">
        <f t="shared" si="0"/>
        <v>4</v>
      </c>
      <c r="F13" s="20" t="s">
        <v>53</v>
      </c>
      <c r="G13" s="30" t="s">
        <v>113</v>
      </c>
      <c r="H13" s="22" t="s">
        <v>120</v>
      </c>
      <c r="I13" s="25"/>
      <c r="J13" s="34"/>
      <c r="K13" s="25"/>
    </row>
    <row r="14" spans="2:11" ht="69.75" customHeight="1">
      <c r="C14" s="133"/>
      <c r="D14" s="133"/>
      <c r="E14" s="9">
        <f t="shared" si="0"/>
        <v>5</v>
      </c>
      <c r="F14" s="18" t="s">
        <v>54</v>
      </c>
      <c r="G14" s="30" t="s">
        <v>83</v>
      </c>
      <c r="H14" s="22"/>
      <c r="I14" s="25"/>
      <c r="J14" s="34"/>
      <c r="K14" s="25"/>
    </row>
    <row r="15" spans="2:11" ht="44.25" customHeight="1">
      <c r="C15" s="44" t="s">
        <v>92</v>
      </c>
      <c r="D15" s="9"/>
      <c r="E15" s="9">
        <f t="shared" si="0"/>
        <v>6</v>
      </c>
      <c r="F15" s="20" t="s">
        <v>93</v>
      </c>
      <c r="G15" s="30" t="s">
        <v>127</v>
      </c>
      <c r="H15" s="22"/>
      <c r="I15" s="25"/>
      <c r="J15" s="34"/>
      <c r="K15" s="25"/>
    </row>
    <row r="16" spans="2:11" ht="18" customHeight="1">
      <c r="K16" s="26"/>
    </row>
    <row r="17" spans="1:11" ht="29.25" customHeight="1">
      <c r="H17" s="39" t="str">
        <f>IF(J17=0,"",J17)</f>
        <v/>
      </c>
      <c r="I17" s="32"/>
      <c r="J17" s="33">
        <f>IF(COUNTIF(H10:H15,"○")&gt;0,"自動化要検討",)</f>
        <v>0</v>
      </c>
    </row>
    <row r="18" spans="1:11" ht="18" customHeight="1">
      <c r="I18" s="32"/>
    </row>
    <row r="19" spans="1:11" ht="18" customHeight="1"/>
    <row r="20" spans="1:11" ht="21">
      <c r="A20" s="1"/>
      <c r="B20" s="8" t="s">
        <v>109</v>
      </c>
      <c r="C20" s="1"/>
      <c r="D20" s="1"/>
      <c r="E20" s="1"/>
      <c r="F20" s="1"/>
      <c r="G20" s="1"/>
      <c r="H20" s="1"/>
      <c r="I20" s="1"/>
      <c r="J20" s="35"/>
      <c r="K20" s="1"/>
    </row>
    <row r="21" spans="1:11" ht="21">
      <c r="A21" s="1"/>
      <c r="B21" s="8"/>
      <c r="C21" s="1"/>
      <c r="D21" s="1"/>
      <c r="E21" s="1"/>
      <c r="F21" s="1"/>
      <c r="G21" s="1"/>
      <c r="H21" s="1"/>
      <c r="I21" s="1"/>
      <c r="J21" s="35"/>
      <c r="K21" s="1"/>
    </row>
    <row r="22" spans="1:11" ht="21">
      <c r="A22" s="1"/>
      <c r="B22" s="8"/>
      <c r="C22" s="1"/>
      <c r="D22" s="1"/>
      <c r="E22" s="1"/>
      <c r="F22" s="1"/>
      <c r="G22" s="1"/>
      <c r="H22" s="1"/>
      <c r="I22" s="1"/>
      <c r="J22" s="35"/>
      <c r="K22" s="1"/>
    </row>
    <row r="23" spans="1:11" ht="21">
      <c r="A23" s="1"/>
      <c r="B23" s="8"/>
      <c r="C23" s="1"/>
      <c r="D23" s="1"/>
      <c r="E23" s="1"/>
      <c r="F23" s="1"/>
      <c r="G23" s="1"/>
      <c r="H23" s="1"/>
      <c r="I23" s="1"/>
      <c r="J23" s="35"/>
      <c r="K23" s="1"/>
    </row>
    <row r="24" spans="1:11" ht="21">
      <c r="A24" s="1"/>
      <c r="B24" s="8"/>
      <c r="C24" s="1"/>
      <c r="D24" s="1"/>
      <c r="E24" s="1"/>
      <c r="F24" s="1"/>
      <c r="G24" s="1"/>
      <c r="H24" s="1"/>
      <c r="I24" s="1"/>
      <c r="J24" s="35"/>
      <c r="K24" s="1"/>
    </row>
    <row r="25" spans="1:11" ht="21">
      <c r="A25" s="1"/>
      <c r="B25" s="8"/>
      <c r="C25" s="1"/>
      <c r="D25" s="1"/>
      <c r="E25" s="1"/>
      <c r="F25" s="1"/>
      <c r="G25" s="1"/>
      <c r="H25" s="1"/>
      <c r="I25" s="1"/>
      <c r="J25" s="35"/>
      <c r="K25" s="1"/>
    </row>
    <row r="26" spans="1:11" ht="21">
      <c r="A26" s="1"/>
      <c r="B26" s="8"/>
      <c r="C26" s="1"/>
      <c r="D26" s="1"/>
      <c r="E26" s="1"/>
      <c r="F26" s="1"/>
      <c r="G26" s="1"/>
      <c r="H26" s="1"/>
      <c r="I26" s="1"/>
      <c r="J26" s="35"/>
      <c r="K26" s="1"/>
    </row>
    <row r="27" spans="1:11" ht="21">
      <c r="A27" s="1"/>
      <c r="B27" s="8"/>
      <c r="C27" s="1"/>
      <c r="D27" s="1"/>
      <c r="E27" s="1"/>
      <c r="F27" s="1"/>
      <c r="G27" s="1"/>
      <c r="H27" s="1"/>
      <c r="I27" s="1"/>
      <c r="J27" s="35"/>
      <c r="K27" s="1"/>
    </row>
    <row r="28" spans="1:11" ht="17.25">
      <c r="A28" s="1"/>
      <c r="B28" s="1"/>
      <c r="C28" s="1"/>
      <c r="D28" s="1"/>
      <c r="E28" s="1"/>
      <c r="F28" s="1"/>
      <c r="G28" s="1"/>
      <c r="H28" s="1"/>
      <c r="I28" s="1"/>
      <c r="J28" s="35"/>
      <c r="K28" s="1"/>
    </row>
    <row r="29" spans="1:11" ht="17.25">
      <c r="A29" s="1"/>
      <c r="B29" s="1"/>
      <c r="C29" s="24" t="s">
        <v>0</v>
      </c>
      <c r="D29" s="24" t="s">
        <v>5</v>
      </c>
      <c r="E29" s="24" t="s">
        <v>2</v>
      </c>
      <c r="F29" s="24" t="s">
        <v>1</v>
      </c>
      <c r="G29" s="24" t="s">
        <v>22</v>
      </c>
      <c r="H29" s="24" t="s">
        <v>12</v>
      </c>
      <c r="I29" s="24" t="s">
        <v>3</v>
      </c>
      <c r="J29" s="35"/>
      <c r="K29" s="1"/>
    </row>
    <row r="30" spans="1:11" ht="32.25" customHeight="1">
      <c r="A30" s="1"/>
      <c r="B30" s="1"/>
      <c r="C30" s="131" t="s">
        <v>31</v>
      </c>
      <c r="D30" s="131" t="s">
        <v>13</v>
      </c>
      <c r="E30" s="44">
        <f>ROW()-29</f>
        <v>1</v>
      </c>
      <c r="F30" s="2" t="s">
        <v>23</v>
      </c>
      <c r="G30" s="2" t="s">
        <v>118</v>
      </c>
      <c r="H30" s="44">
        <v>3</v>
      </c>
      <c r="I30" s="9" t="s">
        <v>137</v>
      </c>
      <c r="J30" s="35">
        <f t="shared" ref="J30:J42" si="1">IF(I30="○",H30,"")</f>
        <v>3</v>
      </c>
      <c r="K30" s="1"/>
    </row>
    <row r="31" spans="1:11" ht="51.75" customHeight="1">
      <c r="A31" s="1"/>
      <c r="B31" s="1"/>
      <c r="C31" s="132"/>
      <c r="D31" s="132"/>
      <c r="E31" s="44">
        <f t="shared" ref="E31:E43" si="2">ROW()-29</f>
        <v>2</v>
      </c>
      <c r="F31" s="20" t="s">
        <v>28</v>
      </c>
      <c r="G31" s="2" t="s">
        <v>118</v>
      </c>
      <c r="H31" s="43">
        <v>3</v>
      </c>
      <c r="I31" s="9"/>
      <c r="J31" s="35" t="str">
        <f t="shared" si="1"/>
        <v/>
      </c>
      <c r="K31" s="1"/>
    </row>
    <row r="32" spans="1:11" ht="34.5" customHeight="1">
      <c r="A32" s="1"/>
      <c r="B32" s="1"/>
      <c r="C32" s="133"/>
      <c r="D32" s="133"/>
      <c r="E32" s="44">
        <f t="shared" si="2"/>
        <v>3</v>
      </c>
      <c r="F32" s="20" t="s">
        <v>32</v>
      </c>
      <c r="G32" s="2" t="s">
        <v>118</v>
      </c>
      <c r="H32" s="43">
        <v>3</v>
      </c>
      <c r="I32" s="9"/>
      <c r="J32" s="35" t="str">
        <f t="shared" si="1"/>
        <v/>
      </c>
      <c r="K32" s="1"/>
    </row>
    <row r="33" spans="1:16" ht="29.25" customHeight="1">
      <c r="A33" s="1"/>
      <c r="B33" s="1"/>
      <c r="C33" s="131" t="s">
        <v>7</v>
      </c>
      <c r="D33" s="125" t="s">
        <v>8</v>
      </c>
      <c r="E33" s="44">
        <f t="shared" si="2"/>
        <v>4</v>
      </c>
      <c r="F33" s="18" t="s">
        <v>24</v>
      </c>
      <c r="G33" s="18" t="s">
        <v>116</v>
      </c>
      <c r="H33" s="9">
        <v>3</v>
      </c>
      <c r="I33" s="9"/>
      <c r="J33" s="35" t="str">
        <f t="shared" si="1"/>
        <v/>
      </c>
      <c r="K33" s="1"/>
    </row>
    <row r="34" spans="1:16" ht="29.25" customHeight="1">
      <c r="A34" s="1"/>
      <c r="B34" s="1"/>
      <c r="C34" s="132"/>
      <c r="D34" s="126"/>
      <c r="E34" s="44">
        <f t="shared" si="2"/>
        <v>5</v>
      </c>
      <c r="F34" s="18" t="s">
        <v>25</v>
      </c>
      <c r="G34" s="18" t="s">
        <v>117</v>
      </c>
      <c r="H34" s="9">
        <v>2</v>
      </c>
      <c r="I34" s="9" t="s">
        <v>137</v>
      </c>
      <c r="J34" s="35">
        <f t="shared" si="1"/>
        <v>2</v>
      </c>
      <c r="K34" s="1"/>
    </row>
    <row r="35" spans="1:16" ht="29.25" customHeight="1">
      <c r="A35" s="1"/>
      <c r="B35" s="1"/>
      <c r="C35" s="132"/>
      <c r="D35" s="126"/>
      <c r="E35" s="44">
        <f t="shared" si="2"/>
        <v>6</v>
      </c>
      <c r="F35" s="18" t="s">
        <v>26</v>
      </c>
      <c r="G35" s="18" t="s">
        <v>117</v>
      </c>
      <c r="H35" s="9">
        <v>1</v>
      </c>
      <c r="I35" s="9" t="s">
        <v>120</v>
      </c>
      <c r="J35" s="35" t="str">
        <f t="shared" si="1"/>
        <v/>
      </c>
      <c r="K35" s="1"/>
    </row>
    <row r="36" spans="1:16" ht="29.25" customHeight="1">
      <c r="A36" s="1"/>
      <c r="B36" s="1"/>
      <c r="C36" s="132"/>
      <c r="D36" s="126"/>
      <c r="E36" s="44">
        <f t="shared" si="2"/>
        <v>7</v>
      </c>
      <c r="F36" s="18" t="s">
        <v>46</v>
      </c>
      <c r="G36" s="18" t="s">
        <v>117</v>
      </c>
      <c r="H36" s="9">
        <v>1</v>
      </c>
      <c r="I36" s="9"/>
      <c r="J36" s="35" t="str">
        <f t="shared" si="1"/>
        <v/>
      </c>
      <c r="K36" s="1"/>
    </row>
    <row r="37" spans="1:16" ht="29.25" customHeight="1">
      <c r="A37" s="1"/>
      <c r="B37" s="1"/>
      <c r="C37" s="132"/>
      <c r="D37" s="126"/>
      <c r="E37" s="44">
        <f t="shared" si="2"/>
        <v>8</v>
      </c>
      <c r="F37" s="18" t="s">
        <v>27</v>
      </c>
      <c r="G37" s="18" t="s">
        <v>117</v>
      </c>
      <c r="H37" s="9">
        <v>2</v>
      </c>
      <c r="I37" s="9"/>
      <c r="J37" s="35" t="str">
        <f t="shared" si="1"/>
        <v/>
      </c>
      <c r="K37" s="1"/>
    </row>
    <row r="38" spans="1:16" ht="29.25" customHeight="1">
      <c r="A38" s="1"/>
      <c r="B38" s="1"/>
      <c r="C38" s="133"/>
      <c r="D38" s="127"/>
      <c r="E38" s="44">
        <f t="shared" si="2"/>
        <v>9</v>
      </c>
      <c r="F38" s="18" t="s">
        <v>47</v>
      </c>
      <c r="G38" s="18" t="s">
        <v>106</v>
      </c>
      <c r="H38" s="9"/>
      <c r="I38" s="9"/>
      <c r="J38" s="35"/>
      <c r="K38" s="1"/>
    </row>
    <row r="39" spans="1:16" ht="29.25" customHeight="1" thickBot="1">
      <c r="A39" s="1"/>
      <c r="B39" s="1"/>
      <c r="C39" s="128" t="s">
        <v>11</v>
      </c>
      <c r="D39" s="125" t="s">
        <v>9</v>
      </c>
      <c r="E39" s="44">
        <f t="shared" si="2"/>
        <v>10</v>
      </c>
      <c r="F39" s="18" t="s">
        <v>6</v>
      </c>
      <c r="G39" s="18" t="s">
        <v>114</v>
      </c>
      <c r="H39" s="9" t="s">
        <v>13</v>
      </c>
      <c r="I39" s="9">
        <v>10</v>
      </c>
      <c r="J39" s="35"/>
      <c r="K39" s="1"/>
    </row>
    <row r="40" spans="1:16" ht="29.25" customHeight="1" thickBot="1">
      <c r="A40" s="1"/>
      <c r="B40" s="1"/>
      <c r="C40" s="129"/>
      <c r="D40" s="127"/>
      <c r="E40" s="44">
        <f t="shared" si="2"/>
        <v>11</v>
      </c>
      <c r="F40" s="18" t="s">
        <v>36</v>
      </c>
      <c r="G40" s="18" t="s">
        <v>115</v>
      </c>
      <c r="H40" s="9" t="s">
        <v>13</v>
      </c>
      <c r="I40" s="27">
        <f>IF(I33="○",I39*20,IF(I34="○",I39*4,IF(I35="○",I39,IF(I36="○",I39/12,IF(I37="○",I39*I38/12,0)))))</f>
        <v>40</v>
      </c>
      <c r="J40" s="35">
        <f>IF(AND(I40&gt;0,I40&lt;=L41),P41,IF(AND(I40&gt;L41,I40&lt;=L42),P42,IF(I40&gt;L42,P43,"")))</f>
        <v>1</v>
      </c>
      <c r="K40" s="1"/>
      <c r="L40" s="94" t="s">
        <v>139</v>
      </c>
      <c r="M40" s="95"/>
      <c r="N40" s="94" t="s">
        <v>140</v>
      </c>
      <c r="O40" s="96"/>
      <c r="P40" s="50" t="s">
        <v>141</v>
      </c>
    </row>
    <row r="41" spans="1:16" ht="29.25" customHeight="1">
      <c r="A41" s="1"/>
      <c r="B41" s="1"/>
      <c r="C41" s="129"/>
      <c r="D41" s="125" t="s">
        <v>10</v>
      </c>
      <c r="E41" s="44">
        <f t="shared" si="2"/>
        <v>12</v>
      </c>
      <c r="F41" s="18" t="s">
        <v>30</v>
      </c>
      <c r="G41" s="18" t="s">
        <v>114</v>
      </c>
      <c r="H41" s="9" t="s">
        <v>13</v>
      </c>
      <c r="I41" s="9">
        <v>30</v>
      </c>
      <c r="J41" s="35" t="str">
        <f t="shared" si="1"/>
        <v/>
      </c>
      <c r="K41" s="1"/>
      <c r="L41" s="53">
        <v>300</v>
      </c>
      <c r="M41" s="38" t="s">
        <v>142</v>
      </c>
      <c r="N41" s="51">
        <v>60</v>
      </c>
      <c r="O41" s="36" t="s">
        <v>142</v>
      </c>
      <c r="P41" s="40">
        <v>1</v>
      </c>
    </row>
    <row r="42" spans="1:16" ht="29.25" customHeight="1">
      <c r="A42" s="1"/>
      <c r="B42" s="1"/>
      <c r="C42" s="129"/>
      <c r="D42" s="126"/>
      <c r="E42" s="44">
        <f t="shared" si="2"/>
        <v>13</v>
      </c>
      <c r="F42" s="18" t="s">
        <v>29</v>
      </c>
      <c r="G42" s="18" t="s">
        <v>114</v>
      </c>
      <c r="H42" s="9" t="s">
        <v>13</v>
      </c>
      <c r="I42" s="9">
        <v>30</v>
      </c>
      <c r="J42" s="35" t="str">
        <f t="shared" si="1"/>
        <v/>
      </c>
      <c r="K42" s="1"/>
      <c r="L42" s="53">
        <v>600</v>
      </c>
      <c r="M42" s="36" t="s">
        <v>142</v>
      </c>
      <c r="N42" s="52">
        <v>180</v>
      </c>
      <c r="O42" s="37" t="s">
        <v>142</v>
      </c>
      <c r="P42" s="41">
        <v>2</v>
      </c>
    </row>
    <row r="43" spans="1:16" ht="29.25" customHeight="1" thickBot="1">
      <c r="A43" s="1"/>
      <c r="B43" s="1"/>
      <c r="C43" s="130"/>
      <c r="D43" s="127"/>
      <c r="E43" s="44">
        <f t="shared" si="2"/>
        <v>14</v>
      </c>
      <c r="F43" s="18" t="s">
        <v>136</v>
      </c>
      <c r="G43" s="18" t="s">
        <v>115</v>
      </c>
      <c r="H43" s="9" t="s">
        <v>13</v>
      </c>
      <c r="I43" s="27">
        <f>I42-I41</f>
        <v>0</v>
      </c>
      <c r="J43" s="35" t="str">
        <f>IF(AND(I43&gt;0,I43&lt;=N41),P41,IF(AND(I43&gt;N41,I43&lt;=N42),P42,IF(I43&gt;N42,P43,"")))</f>
        <v/>
      </c>
      <c r="K43" s="1"/>
      <c r="L43" s="97" t="s">
        <v>33</v>
      </c>
      <c r="M43" s="98"/>
      <c r="N43" s="98"/>
      <c r="O43" s="99"/>
      <c r="P43" s="42">
        <v>3</v>
      </c>
    </row>
    <row r="44" spans="1:16" ht="18" thickBot="1">
      <c r="A44" s="1"/>
      <c r="B44" s="1"/>
      <c r="C44" s="3"/>
      <c r="D44" s="4"/>
      <c r="E44" s="4"/>
      <c r="F44" s="4"/>
      <c r="G44" s="4"/>
      <c r="H44" s="1"/>
      <c r="I44" s="1"/>
      <c r="J44" s="35"/>
      <c r="K44" s="1"/>
    </row>
    <row r="45" spans="1:16" ht="18" thickBot="1">
      <c r="A45" s="1"/>
      <c r="B45" s="1"/>
      <c r="C45" s="3"/>
      <c r="D45" s="4"/>
      <c r="E45" s="4"/>
      <c r="F45" s="4"/>
      <c r="G45" s="4"/>
      <c r="H45" s="5" t="s">
        <v>21</v>
      </c>
      <c r="I45" s="6">
        <f>SUM(J30:J43)</f>
        <v>6</v>
      </c>
      <c r="J45" s="35"/>
      <c r="K45" s="1" t="str">
        <f>"/"&amp;SUM(H30:H33,P43*2)</f>
        <v>/18</v>
      </c>
    </row>
    <row r="46" spans="1:16" ht="17.25">
      <c r="A46" s="1"/>
      <c r="B46" s="1"/>
      <c r="C46" s="3"/>
      <c r="D46" s="4"/>
      <c r="E46" s="4"/>
      <c r="F46" s="4"/>
      <c r="G46" s="4"/>
      <c r="H46" s="4"/>
      <c r="I46" s="4"/>
      <c r="J46" s="35"/>
      <c r="K46" s="1"/>
    </row>
    <row r="47" spans="1:16" ht="17.25">
      <c r="A47" s="1"/>
      <c r="B47" s="1"/>
      <c r="C47" s="3"/>
      <c r="D47" s="4"/>
      <c r="E47" s="4"/>
      <c r="F47" s="4"/>
      <c r="G47" s="4"/>
      <c r="H47" s="4"/>
      <c r="I47" s="4"/>
      <c r="J47" s="35"/>
      <c r="K47" s="1"/>
    </row>
    <row r="48" spans="1:16" ht="17.25">
      <c r="A48" s="1"/>
      <c r="B48" s="1"/>
      <c r="C48" s="3"/>
      <c r="D48" s="4"/>
      <c r="E48" s="4"/>
      <c r="F48" s="4"/>
      <c r="G48" s="4"/>
      <c r="H48" s="4"/>
      <c r="I48" s="4"/>
      <c r="J48" s="35"/>
      <c r="K48" s="1"/>
    </row>
    <row r="49" spans="1:11" ht="21">
      <c r="A49" s="1"/>
      <c r="B49" s="8" t="s">
        <v>110</v>
      </c>
      <c r="C49" s="1"/>
      <c r="D49" s="1"/>
      <c r="E49" s="1"/>
      <c r="F49" s="1"/>
      <c r="G49" s="1"/>
      <c r="H49" s="1"/>
      <c r="I49" s="1"/>
      <c r="J49" s="35"/>
      <c r="K49" s="1"/>
    </row>
    <row r="50" spans="1:11" ht="21">
      <c r="A50" s="1"/>
      <c r="B50" s="8"/>
      <c r="C50" s="1"/>
      <c r="D50" s="1"/>
      <c r="E50" s="1"/>
      <c r="F50" s="1"/>
      <c r="G50" s="1"/>
      <c r="H50" s="1"/>
      <c r="I50" s="1"/>
      <c r="J50" s="35"/>
      <c r="K50" s="1"/>
    </row>
    <row r="51" spans="1:11" ht="21">
      <c r="A51" s="1"/>
      <c r="B51" s="8"/>
      <c r="C51" s="1"/>
      <c r="D51" s="1"/>
      <c r="E51" s="1"/>
      <c r="F51" s="1"/>
      <c r="G51" s="1"/>
      <c r="H51" s="1"/>
      <c r="I51" s="1"/>
      <c r="J51" s="35"/>
      <c r="K51" s="1"/>
    </row>
    <row r="52" spans="1:11" ht="21">
      <c r="A52" s="1"/>
      <c r="B52" s="8"/>
      <c r="C52" s="1"/>
      <c r="D52" s="1"/>
      <c r="E52" s="1"/>
      <c r="F52" s="1"/>
      <c r="G52" s="1"/>
      <c r="H52" s="1"/>
      <c r="I52" s="1"/>
      <c r="J52" s="35"/>
      <c r="K52" s="1"/>
    </row>
    <row r="53" spans="1:11" ht="21">
      <c r="A53" s="1"/>
      <c r="B53" s="8"/>
      <c r="C53" s="1"/>
      <c r="D53" s="1"/>
      <c r="E53" s="1"/>
      <c r="F53" s="1"/>
      <c r="G53" s="1"/>
      <c r="H53" s="1"/>
      <c r="I53" s="1"/>
      <c r="J53" s="35"/>
      <c r="K53" s="1"/>
    </row>
    <row r="54" spans="1:11" ht="21">
      <c r="A54" s="1"/>
      <c r="B54" s="8"/>
      <c r="C54" s="1"/>
      <c r="D54" s="1"/>
      <c r="E54" s="1"/>
      <c r="F54" s="1"/>
      <c r="G54" s="1"/>
      <c r="H54" s="1"/>
      <c r="I54" s="1"/>
      <c r="J54" s="35"/>
      <c r="K54" s="1"/>
    </row>
    <row r="55" spans="1:11" ht="21">
      <c r="A55" s="1"/>
      <c r="B55" s="8"/>
      <c r="C55" s="1"/>
      <c r="D55" s="1"/>
      <c r="E55" s="1"/>
      <c r="F55" s="1"/>
      <c r="G55" s="1"/>
      <c r="H55" s="1"/>
      <c r="I55" s="1"/>
      <c r="J55" s="35"/>
      <c r="K55" s="1"/>
    </row>
    <row r="56" spans="1:11" ht="21">
      <c r="A56" s="1"/>
      <c r="B56" s="8"/>
      <c r="C56" s="1"/>
      <c r="D56" s="1"/>
      <c r="E56" s="1"/>
      <c r="F56" s="1"/>
      <c r="G56" s="1"/>
      <c r="H56" s="1"/>
      <c r="I56" s="1"/>
      <c r="J56" s="35"/>
      <c r="K56" s="1"/>
    </row>
    <row r="57" spans="1:11" ht="21">
      <c r="A57" s="1"/>
      <c r="B57" s="8"/>
      <c r="C57" s="1"/>
      <c r="D57" s="1"/>
      <c r="E57" s="1"/>
      <c r="F57" s="1"/>
      <c r="G57" s="1"/>
      <c r="H57" s="1"/>
      <c r="I57" s="1"/>
      <c r="J57" s="35"/>
      <c r="K57" s="1"/>
    </row>
    <row r="58" spans="1:11" ht="21">
      <c r="A58" s="1"/>
      <c r="B58" s="8"/>
      <c r="C58" s="1"/>
      <c r="D58" s="1"/>
      <c r="E58" s="1"/>
      <c r="F58" s="1"/>
      <c r="G58" s="1"/>
      <c r="H58" s="1"/>
      <c r="I58" s="1"/>
      <c r="J58" s="35"/>
      <c r="K58" s="1"/>
    </row>
    <row r="59" spans="1:11" ht="21">
      <c r="A59" s="1"/>
      <c r="B59" s="8"/>
      <c r="C59" s="1"/>
      <c r="D59" s="1"/>
      <c r="E59" s="1"/>
      <c r="F59" s="1"/>
      <c r="G59" s="1"/>
      <c r="H59" s="1"/>
      <c r="I59" s="1"/>
      <c r="J59" s="35"/>
      <c r="K59" s="1"/>
    </row>
    <row r="60" spans="1:11" ht="17.25">
      <c r="A60" s="1"/>
      <c r="B60" s="1"/>
      <c r="C60" s="1"/>
      <c r="D60" s="1"/>
      <c r="E60" s="1"/>
      <c r="F60" s="1"/>
      <c r="G60" s="1"/>
      <c r="H60" s="1"/>
      <c r="I60" s="1"/>
      <c r="J60" s="35"/>
      <c r="K60" s="1"/>
    </row>
    <row r="61" spans="1:11" ht="17.25">
      <c r="A61" s="1"/>
      <c r="B61" s="1"/>
      <c r="C61" s="24" t="s">
        <v>0</v>
      </c>
      <c r="D61" s="24" t="s">
        <v>5</v>
      </c>
      <c r="E61" s="24" t="s">
        <v>2</v>
      </c>
      <c r="F61" s="24" t="s">
        <v>1</v>
      </c>
      <c r="G61" s="24" t="s">
        <v>22</v>
      </c>
      <c r="H61" s="24" t="s">
        <v>12</v>
      </c>
      <c r="I61" s="24" t="s">
        <v>3</v>
      </c>
      <c r="J61" s="35"/>
      <c r="K61" s="1"/>
    </row>
    <row r="62" spans="1:11" ht="32.25" customHeight="1">
      <c r="A62" s="1"/>
      <c r="B62" s="1"/>
      <c r="C62" s="124" t="s">
        <v>132</v>
      </c>
      <c r="D62" s="125" t="s">
        <v>4</v>
      </c>
      <c r="E62" s="44">
        <f>ROW()-61</f>
        <v>1</v>
      </c>
      <c r="F62" s="2" t="s">
        <v>128</v>
      </c>
      <c r="G62" s="12" t="s">
        <v>133</v>
      </c>
      <c r="H62" s="44">
        <v>1</v>
      </c>
      <c r="I62" s="9" t="s">
        <v>137</v>
      </c>
      <c r="J62" s="35">
        <f t="shared" ref="J62:J114" si="3">IF(I62="○",H62,"")</f>
        <v>1</v>
      </c>
      <c r="K62" s="1"/>
    </row>
    <row r="63" spans="1:11" ht="57" customHeight="1">
      <c r="A63" s="1"/>
      <c r="B63" s="1"/>
      <c r="C63" s="124"/>
      <c r="D63" s="126"/>
      <c r="E63" s="44">
        <f t="shared" ref="E63:E114" si="4">ROW()-61</f>
        <v>2</v>
      </c>
      <c r="F63" s="2" t="s">
        <v>129</v>
      </c>
      <c r="G63" s="7" t="s">
        <v>134</v>
      </c>
      <c r="H63" s="44">
        <v>4</v>
      </c>
      <c r="I63" s="9" t="s">
        <v>137</v>
      </c>
      <c r="J63" s="35">
        <f t="shared" si="3"/>
        <v>4</v>
      </c>
      <c r="K63" s="1"/>
    </row>
    <row r="64" spans="1:11" ht="30" customHeight="1">
      <c r="A64" s="1"/>
      <c r="B64" s="1"/>
      <c r="C64" s="124"/>
      <c r="D64" s="126"/>
      <c r="E64" s="44">
        <f t="shared" si="4"/>
        <v>3</v>
      </c>
      <c r="F64" s="2" t="s">
        <v>98</v>
      </c>
      <c r="G64" s="2" t="s">
        <v>105</v>
      </c>
      <c r="H64" s="44" t="s">
        <v>99</v>
      </c>
      <c r="I64" s="27">
        <v>5</v>
      </c>
      <c r="J64" s="35">
        <f>IF(I64=0,"",IF(AND(I64&gt;0,I64&lt;5),1,IF(AND(I64&gt;=5,I64&lt;10),3,IF(AND(I64&gt;=10),5,))))</f>
        <v>3</v>
      </c>
      <c r="K64" s="1"/>
    </row>
    <row r="65" spans="1:11" ht="45.75" customHeight="1">
      <c r="A65" s="1"/>
      <c r="B65" s="1"/>
      <c r="C65" s="124"/>
      <c r="D65" s="126"/>
      <c r="E65" s="44">
        <f t="shared" si="4"/>
        <v>4</v>
      </c>
      <c r="F65" s="2" t="s">
        <v>84</v>
      </c>
      <c r="G65" s="7" t="s">
        <v>85</v>
      </c>
      <c r="H65" s="44">
        <v>3</v>
      </c>
      <c r="I65" s="9" t="s">
        <v>137</v>
      </c>
      <c r="J65" s="35">
        <f t="shared" si="3"/>
        <v>3</v>
      </c>
      <c r="K65" s="1"/>
    </row>
    <row r="66" spans="1:11" ht="58.5" customHeight="1">
      <c r="A66" s="1"/>
      <c r="B66" s="1"/>
      <c r="C66" s="124"/>
      <c r="D66" s="126"/>
      <c r="E66" s="44">
        <f t="shared" si="4"/>
        <v>5</v>
      </c>
      <c r="F66" s="2" t="s">
        <v>63</v>
      </c>
      <c r="G66" s="7" t="s">
        <v>87</v>
      </c>
      <c r="H66" s="44">
        <v>3</v>
      </c>
      <c r="I66" s="9" t="s">
        <v>137</v>
      </c>
      <c r="J66" s="35">
        <f t="shared" si="3"/>
        <v>3</v>
      </c>
      <c r="K66" s="1"/>
    </row>
    <row r="67" spans="1:11" ht="63" customHeight="1">
      <c r="A67" s="1"/>
      <c r="B67" s="1"/>
      <c r="C67" s="124"/>
      <c r="D67" s="126"/>
      <c r="E67" s="44">
        <f t="shared" si="4"/>
        <v>6</v>
      </c>
      <c r="F67" s="2" t="s">
        <v>55</v>
      </c>
      <c r="G67" s="7" t="s">
        <v>86</v>
      </c>
      <c r="H67" s="44">
        <v>2</v>
      </c>
      <c r="I67" s="9" t="s">
        <v>137</v>
      </c>
      <c r="J67" s="35">
        <f t="shared" si="3"/>
        <v>2</v>
      </c>
      <c r="K67" s="1"/>
    </row>
    <row r="68" spans="1:11" ht="71.25" customHeight="1">
      <c r="A68" s="1"/>
      <c r="B68" s="1"/>
      <c r="C68" s="124"/>
      <c r="D68" s="126"/>
      <c r="E68" s="44">
        <f t="shared" si="4"/>
        <v>7</v>
      </c>
      <c r="F68" s="2" t="s">
        <v>56</v>
      </c>
      <c r="G68" s="7" t="s">
        <v>57</v>
      </c>
      <c r="H68" s="44">
        <v>2</v>
      </c>
      <c r="I68" s="9"/>
      <c r="J68" s="35" t="str">
        <f t="shared" si="3"/>
        <v/>
      </c>
      <c r="K68" s="1"/>
    </row>
    <row r="69" spans="1:11" ht="54.75" customHeight="1">
      <c r="A69" s="1"/>
      <c r="B69" s="1"/>
      <c r="C69" s="124"/>
      <c r="D69" s="126"/>
      <c r="E69" s="44">
        <f t="shared" si="4"/>
        <v>8</v>
      </c>
      <c r="F69" s="2" t="s">
        <v>58</v>
      </c>
      <c r="G69" s="7" t="s">
        <v>59</v>
      </c>
      <c r="H69" s="44">
        <v>2</v>
      </c>
      <c r="I69" s="9" t="s">
        <v>137</v>
      </c>
      <c r="J69" s="35">
        <f t="shared" si="3"/>
        <v>2</v>
      </c>
      <c r="K69" s="1"/>
    </row>
    <row r="70" spans="1:11" ht="56.25" customHeight="1">
      <c r="A70" s="1"/>
      <c r="B70" s="1"/>
      <c r="C70" s="124"/>
      <c r="D70" s="127"/>
      <c r="E70" s="44">
        <f t="shared" si="4"/>
        <v>9</v>
      </c>
      <c r="F70" s="2" t="s">
        <v>61</v>
      </c>
      <c r="G70" s="7" t="s">
        <v>62</v>
      </c>
      <c r="H70" s="44">
        <v>1</v>
      </c>
      <c r="I70" s="9" t="s">
        <v>137</v>
      </c>
      <c r="J70" s="35">
        <f t="shared" si="3"/>
        <v>1</v>
      </c>
      <c r="K70" s="1"/>
    </row>
    <row r="71" spans="1:11" ht="30" customHeight="1">
      <c r="A71" s="1"/>
      <c r="B71" s="1"/>
      <c r="C71" s="124"/>
      <c r="D71" s="128" t="s">
        <v>14</v>
      </c>
      <c r="E71" s="44">
        <f t="shared" si="4"/>
        <v>10</v>
      </c>
      <c r="F71" s="2" t="s">
        <v>37</v>
      </c>
      <c r="G71" s="12" t="s">
        <v>135</v>
      </c>
      <c r="H71" s="44">
        <v>1</v>
      </c>
      <c r="I71" s="9" t="s">
        <v>146</v>
      </c>
      <c r="J71" s="35" t="str">
        <f t="shared" si="3"/>
        <v/>
      </c>
      <c r="K71" s="1"/>
    </row>
    <row r="72" spans="1:11" ht="133.5" customHeight="1">
      <c r="A72" s="1"/>
      <c r="B72" s="1"/>
      <c r="C72" s="124"/>
      <c r="D72" s="129"/>
      <c r="E72" s="44">
        <f t="shared" si="4"/>
        <v>11</v>
      </c>
      <c r="F72" s="46" t="s">
        <v>100</v>
      </c>
      <c r="G72" s="47" t="s">
        <v>102</v>
      </c>
      <c r="H72" s="24" t="s">
        <v>13</v>
      </c>
      <c r="I72" s="24"/>
      <c r="J72" s="35" t="str">
        <f>IF(I72=0,"",IF(AND(I72&gt;0,I72&lt;4),1,IF(AND(I72&gt;=4,I72&lt;6),3,IF(AND(I72&gt;=6),5,))))</f>
        <v/>
      </c>
      <c r="K72" s="1"/>
    </row>
    <row r="73" spans="1:11" ht="30" customHeight="1">
      <c r="A73" s="1"/>
      <c r="B73" s="1"/>
      <c r="C73" s="124"/>
      <c r="D73" s="129"/>
      <c r="E73" s="44">
        <f t="shared" si="4"/>
        <v>12</v>
      </c>
      <c r="F73" s="46" t="s">
        <v>104</v>
      </c>
      <c r="G73" s="46" t="s">
        <v>13</v>
      </c>
      <c r="H73" s="24">
        <v>1</v>
      </c>
      <c r="I73" s="24"/>
      <c r="J73" s="35" t="str">
        <f t="shared" si="3"/>
        <v/>
      </c>
      <c r="K73" s="1"/>
    </row>
    <row r="74" spans="1:11" ht="30" customHeight="1">
      <c r="A74" s="1"/>
      <c r="B74" s="1"/>
      <c r="C74" s="124"/>
      <c r="D74" s="129"/>
      <c r="E74" s="44">
        <f t="shared" si="4"/>
        <v>13</v>
      </c>
      <c r="F74" s="46" t="s">
        <v>64</v>
      </c>
      <c r="G74" s="46" t="s">
        <v>13</v>
      </c>
      <c r="H74" s="24">
        <v>4</v>
      </c>
      <c r="I74" s="24" t="s">
        <v>120</v>
      </c>
      <c r="J74" s="35" t="str">
        <f t="shared" si="3"/>
        <v/>
      </c>
      <c r="K74" s="1"/>
    </row>
    <row r="75" spans="1:11" ht="30" customHeight="1">
      <c r="A75" s="1"/>
      <c r="B75" s="1"/>
      <c r="C75" s="124"/>
      <c r="D75" s="129"/>
      <c r="E75" s="44">
        <f t="shared" si="4"/>
        <v>14</v>
      </c>
      <c r="F75" s="46" t="s">
        <v>66</v>
      </c>
      <c r="G75" s="46" t="s">
        <v>13</v>
      </c>
      <c r="H75" s="24">
        <v>1</v>
      </c>
      <c r="I75" s="24"/>
      <c r="J75" s="35" t="str">
        <f t="shared" si="3"/>
        <v/>
      </c>
      <c r="K75" s="1"/>
    </row>
    <row r="76" spans="1:11" ht="51.75" customHeight="1">
      <c r="A76" s="1"/>
      <c r="B76" s="1"/>
      <c r="C76" s="124"/>
      <c r="D76" s="129"/>
      <c r="E76" s="44">
        <f t="shared" si="4"/>
        <v>15</v>
      </c>
      <c r="F76" s="46" t="s">
        <v>68</v>
      </c>
      <c r="G76" s="47" t="s">
        <v>130</v>
      </c>
      <c r="H76" s="24">
        <v>1</v>
      </c>
      <c r="I76" s="24"/>
      <c r="J76" s="35" t="str">
        <f t="shared" si="3"/>
        <v/>
      </c>
      <c r="K76" s="1"/>
    </row>
    <row r="77" spans="1:11" ht="60" customHeight="1">
      <c r="A77" s="1"/>
      <c r="B77" s="1"/>
      <c r="C77" s="124"/>
      <c r="D77" s="129"/>
      <c r="E77" s="44">
        <f t="shared" si="4"/>
        <v>16</v>
      </c>
      <c r="F77" s="46" t="s">
        <v>69</v>
      </c>
      <c r="G77" s="47" t="s">
        <v>131</v>
      </c>
      <c r="H77" s="24">
        <v>1</v>
      </c>
      <c r="I77" s="24"/>
      <c r="J77" s="35" t="str">
        <f t="shared" si="3"/>
        <v/>
      </c>
      <c r="K77" s="1"/>
    </row>
    <row r="78" spans="1:11" ht="30" customHeight="1">
      <c r="A78" s="1"/>
      <c r="B78" s="1"/>
      <c r="C78" s="124"/>
      <c r="D78" s="129"/>
      <c r="E78" s="44">
        <f t="shared" si="4"/>
        <v>17</v>
      </c>
      <c r="F78" s="46" t="s">
        <v>65</v>
      </c>
      <c r="G78" s="46" t="s">
        <v>13</v>
      </c>
      <c r="H78" s="24">
        <v>1</v>
      </c>
      <c r="I78" s="24"/>
      <c r="J78" s="35" t="str">
        <f t="shared" si="3"/>
        <v/>
      </c>
      <c r="K78" s="1"/>
    </row>
    <row r="79" spans="1:11" ht="59.25" customHeight="1">
      <c r="A79" s="1"/>
      <c r="B79" s="1"/>
      <c r="C79" s="124"/>
      <c r="D79" s="129"/>
      <c r="E79" s="44">
        <f t="shared" si="4"/>
        <v>18</v>
      </c>
      <c r="F79" s="46" t="s">
        <v>81</v>
      </c>
      <c r="G79" s="47" t="s">
        <v>82</v>
      </c>
      <c r="H79" s="24">
        <v>5</v>
      </c>
      <c r="I79" s="24"/>
      <c r="J79" s="35" t="str">
        <f t="shared" si="3"/>
        <v/>
      </c>
      <c r="K79" s="1"/>
    </row>
    <row r="80" spans="1:11" ht="94.5" customHeight="1">
      <c r="A80" s="1"/>
      <c r="B80" s="1"/>
      <c r="C80" s="124"/>
      <c r="D80" s="130"/>
      <c r="E80" s="44">
        <f t="shared" si="4"/>
        <v>19</v>
      </c>
      <c r="F80" s="46" t="s">
        <v>80</v>
      </c>
      <c r="G80" s="47" t="s">
        <v>103</v>
      </c>
      <c r="H80" s="24">
        <v>5</v>
      </c>
      <c r="I80" s="24"/>
      <c r="J80" s="35" t="str">
        <f t="shared" si="3"/>
        <v/>
      </c>
      <c r="K80" s="1"/>
    </row>
    <row r="81" spans="1:11" ht="30" customHeight="1">
      <c r="A81" s="1"/>
      <c r="B81" s="1"/>
      <c r="C81" s="124"/>
      <c r="D81" s="128" t="s">
        <v>16</v>
      </c>
      <c r="E81" s="44">
        <f t="shared" si="4"/>
        <v>20</v>
      </c>
      <c r="F81" s="2" t="s">
        <v>38</v>
      </c>
      <c r="G81" s="12" t="s">
        <v>135</v>
      </c>
      <c r="H81" s="44">
        <v>2</v>
      </c>
      <c r="I81" s="9" t="s">
        <v>146</v>
      </c>
      <c r="J81" s="35" t="str">
        <f t="shared" si="3"/>
        <v/>
      </c>
      <c r="K81" s="1"/>
    </row>
    <row r="82" spans="1:11" ht="30" customHeight="1">
      <c r="A82" s="1"/>
      <c r="B82" s="1"/>
      <c r="C82" s="124"/>
      <c r="D82" s="129"/>
      <c r="E82" s="44">
        <f t="shared" si="4"/>
        <v>21</v>
      </c>
      <c r="F82" s="46" t="s">
        <v>70</v>
      </c>
      <c r="G82" s="46" t="s">
        <v>67</v>
      </c>
      <c r="H82" s="24">
        <v>2</v>
      </c>
      <c r="I82" s="24"/>
      <c r="J82" s="35" t="str">
        <f t="shared" si="3"/>
        <v/>
      </c>
      <c r="K82" s="1"/>
    </row>
    <row r="83" spans="1:11" ht="30" customHeight="1">
      <c r="A83" s="1"/>
      <c r="B83" s="1"/>
      <c r="C83" s="124"/>
      <c r="D83" s="129"/>
      <c r="E83" s="44">
        <f t="shared" si="4"/>
        <v>22</v>
      </c>
      <c r="F83" s="46" t="s">
        <v>71</v>
      </c>
      <c r="G83" s="46" t="s">
        <v>67</v>
      </c>
      <c r="H83" s="24">
        <v>2</v>
      </c>
      <c r="I83" s="24"/>
      <c r="J83" s="35" t="str">
        <f t="shared" si="3"/>
        <v/>
      </c>
      <c r="K83" s="1"/>
    </row>
    <row r="84" spans="1:11" ht="44.25" customHeight="1">
      <c r="A84" s="1"/>
      <c r="B84" s="1"/>
      <c r="C84" s="124"/>
      <c r="D84" s="128" t="s">
        <v>17</v>
      </c>
      <c r="E84" s="44">
        <f t="shared" si="4"/>
        <v>23</v>
      </c>
      <c r="F84" s="2" t="s">
        <v>39</v>
      </c>
      <c r="G84" s="12" t="s">
        <v>135</v>
      </c>
      <c r="H84" s="44">
        <v>4</v>
      </c>
      <c r="I84" s="9" t="s">
        <v>146</v>
      </c>
      <c r="J84" s="35" t="str">
        <f t="shared" si="3"/>
        <v/>
      </c>
      <c r="K84" s="1"/>
    </row>
    <row r="85" spans="1:11" ht="44.25" customHeight="1">
      <c r="A85" s="1"/>
      <c r="B85" s="1"/>
      <c r="C85" s="124"/>
      <c r="D85" s="129"/>
      <c r="E85" s="44">
        <f t="shared" si="4"/>
        <v>24</v>
      </c>
      <c r="F85" s="46" t="s">
        <v>70</v>
      </c>
      <c r="G85" s="47" t="s">
        <v>13</v>
      </c>
      <c r="H85" s="24">
        <v>2</v>
      </c>
      <c r="I85" s="24"/>
      <c r="J85" s="35" t="str">
        <f t="shared" si="3"/>
        <v/>
      </c>
      <c r="K85" s="1"/>
    </row>
    <row r="86" spans="1:11" ht="44.25" customHeight="1">
      <c r="A86" s="1"/>
      <c r="B86" s="1"/>
      <c r="C86" s="124"/>
      <c r="D86" s="129"/>
      <c r="E86" s="44">
        <f t="shared" si="4"/>
        <v>25</v>
      </c>
      <c r="F86" s="46" t="s">
        <v>71</v>
      </c>
      <c r="G86" s="47" t="s">
        <v>99</v>
      </c>
      <c r="H86" s="24">
        <v>2</v>
      </c>
      <c r="I86" s="24"/>
      <c r="J86" s="35" t="str">
        <f t="shared" si="3"/>
        <v/>
      </c>
      <c r="K86" s="1"/>
    </row>
    <row r="87" spans="1:11" ht="44.25" customHeight="1">
      <c r="A87" s="1"/>
      <c r="B87" s="1"/>
      <c r="C87" s="124"/>
      <c r="D87" s="130"/>
      <c r="E87" s="44">
        <f t="shared" si="4"/>
        <v>26</v>
      </c>
      <c r="F87" s="46" t="s">
        <v>72</v>
      </c>
      <c r="G87" s="47" t="s">
        <v>13</v>
      </c>
      <c r="H87" s="24">
        <v>5</v>
      </c>
      <c r="I87" s="24"/>
      <c r="J87" s="35" t="str">
        <f t="shared" si="3"/>
        <v/>
      </c>
      <c r="K87" s="1"/>
    </row>
    <row r="88" spans="1:11" ht="30" customHeight="1">
      <c r="A88" s="1"/>
      <c r="B88" s="1"/>
      <c r="C88" s="124"/>
      <c r="D88" s="124" t="s">
        <v>18</v>
      </c>
      <c r="E88" s="44">
        <f t="shared" si="4"/>
        <v>27</v>
      </c>
      <c r="F88" s="2" t="s">
        <v>40</v>
      </c>
      <c r="G88" s="12" t="s">
        <v>135</v>
      </c>
      <c r="H88" s="44">
        <v>2</v>
      </c>
      <c r="I88" s="9" t="s">
        <v>146</v>
      </c>
      <c r="J88" s="35" t="str">
        <f t="shared" si="3"/>
        <v/>
      </c>
      <c r="K88" s="1"/>
    </row>
    <row r="89" spans="1:11" ht="30" customHeight="1">
      <c r="A89" s="1"/>
      <c r="B89" s="1"/>
      <c r="C89" s="124"/>
      <c r="D89" s="124"/>
      <c r="E89" s="44">
        <f t="shared" si="4"/>
        <v>28</v>
      </c>
      <c r="F89" s="46" t="s">
        <v>73</v>
      </c>
      <c r="G89" s="46" t="s">
        <v>13</v>
      </c>
      <c r="H89" s="24">
        <v>3</v>
      </c>
      <c r="I89" s="24"/>
      <c r="J89" s="35" t="str">
        <f t="shared" si="3"/>
        <v/>
      </c>
      <c r="K89" s="1"/>
    </row>
    <row r="90" spans="1:11" ht="30" customHeight="1">
      <c r="A90" s="1"/>
      <c r="B90" s="1"/>
      <c r="C90" s="124"/>
      <c r="D90" s="124"/>
      <c r="E90" s="44">
        <f t="shared" si="4"/>
        <v>29</v>
      </c>
      <c r="F90" s="46" t="s">
        <v>74</v>
      </c>
      <c r="G90" s="46" t="s">
        <v>13</v>
      </c>
      <c r="H90" s="24">
        <v>2</v>
      </c>
      <c r="I90" s="24"/>
      <c r="J90" s="35" t="str">
        <f t="shared" si="3"/>
        <v/>
      </c>
      <c r="K90" s="1"/>
    </row>
    <row r="91" spans="1:11" ht="30" customHeight="1">
      <c r="A91" s="1"/>
      <c r="B91" s="1"/>
      <c r="C91" s="124"/>
      <c r="D91" s="124"/>
      <c r="E91" s="44">
        <f t="shared" si="4"/>
        <v>30</v>
      </c>
      <c r="F91" s="46" t="s">
        <v>75</v>
      </c>
      <c r="G91" s="46" t="s">
        <v>13</v>
      </c>
      <c r="H91" s="24">
        <v>3</v>
      </c>
      <c r="I91" s="24"/>
      <c r="J91" s="35" t="str">
        <f t="shared" si="3"/>
        <v/>
      </c>
      <c r="K91" s="1"/>
    </row>
    <row r="92" spans="1:11" ht="30" customHeight="1">
      <c r="A92" s="1"/>
      <c r="B92" s="1"/>
      <c r="C92" s="124"/>
      <c r="D92" s="124"/>
      <c r="E92" s="44">
        <f t="shared" si="4"/>
        <v>31</v>
      </c>
      <c r="F92" s="46" t="s">
        <v>76</v>
      </c>
      <c r="G92" s="46" t="s">
        <v>13</v>
      </c>
      <c r="H92" s="24">
        <v>3</v>
      </c>
      <c r="I92" s="24"/>
      <c r="J92" s="35" t="str">
        <f t="shared" si="3"/>
        <v/>
      </c>
      <c r="K92" s="1"/>
    </row>
    <row r="93" spans="1:11" ht="30" customHeight="1">
      <c r="A93" s="1"/>
      <c r="B93" s="1"/>
      <c r="C93" s="124"/>
      <c r="D93" s="124"/>
      <c r="E93" s="44">
        <f t="shared" si="4"/>
        <v>32</v>
      </c>
      <c r="F93" s="46" t="s">
        <v>77</v>
      </c>
      <c r="G93" s="46" t="s">
        <v>13</v>
      </c>
      <c r="H93" s="24">
        <v>3</v>
      </c>
      <c r="I93" s="24"/>
      <c r="J93" s="35" t="str">
        <f t="shared" si="3"/>
        <v/>
      </c>
      <c r="K93" s="1"/>
    </row>
    <row r="94" spans="1:11" ht="30" customHeight="1">
      <c r="A94" s="1"/>
      <c r="B94" s="1"/>
      <c r="C94" s="124"/>
      <c r="D94" s="124"/>
      <c r="E94" s="44">
        <f t="shared" si="4"/>
        <v>33</v>
      </c>
      <c r="F94" s="46" t="s">
        <v>78</v>
      </c>
      <c r="G94" s="47" t="s">
        <v>13</v>
      </c>
      <c r="H94" s="24">
        <v>3</v>
      </c>
      <c r="I94" s="24"/>
      <c r="J94" s="35" t="str">
        <f t="shared" si="3"/>
        <v/>
      </c>
      <c r="K94" s="1"/>
    </row>
    <row r="95" spans="1:11" ht="41.25" customHeight="1">
      <c r="A95" s="1"/>
      <c r="B95" s="1"/>
      <c r="C95" s="124"/>
      <c r="D95" s="128" t="s">
        <v>20</v>
      </c>
      <c r="E95" s="44">
        <f t="shared" si="4"/>
        <v>34</v>
      </c>
      <c r="F95" s="19" t="s">
        <v>41</v>
      </c>
      <c r="G95" s="12" t="s">
        <v>135</v>
      </c>
      <c r="H95" s="44">
        <v>2</v>
      </c>
      <c r="I95" s="9" t="s">
        <v>146</v>
      </c>
      <c r="J95" s="35" t="str">
        <f t="shared" si="3"/>
        <v/>
      </c>
      <c r="K95" s="1"/>
    </row>
    <row r="96" spans="1:11" ht="44.25" customHeight="1">
      <c r="A96" s="1"/>
      <c r="B96" s="1"/>
      <c r="C96" s="124"/>
      <c r="D96" s="129"/>
      <c r="E96" s="44">
        <f t="shared" si="4"/>
        <v>35</v>
      </c>
      <c r="F96" s="48" t="s">
        <v>94</v>
      </c>
      <c r="G96" s="47" t="s">
        <v>95</v>
      </c>
      <c r="H96" s="24">
        <v>2</v>
      </c>
      <c r="I96" s="24"/>
      <c r="J96" s="35" t="str">
        <f t="shared" si="3"/>
        <v/>
      </c>
      <c r="K96" s="1"/>
    </row>
    <row r="97" spans="1:11" ht="41.25" customHeight="1">
      <c r="A97" s="1"/>
      <c r="B97" s="1"/>
      <c r="C97" s="124"/>
      <c r="D97" s="130"/>
      <c r="E97" s="44">
        <f t="shared" si="4"/>
        <v>36</v>
      </c>
      <c r="F97" s="48" t="s">
        <v>96</v>
      </c>
      <c r="G97" s="47" t="s">
        <v>97</v>
      </c>
      <c r="H97" s="24">
        <v>2</v>
      </c>
      <c r="I97" s="24"/>
      <c r="J97" s="35" t="str">
        <f t="shared" si="3"/>
        <v/>
      </c>
      <c r="K97" s="1"/>
    </row>
    <row r="98" spans="1:11" ht="30" customHeight="1">
      <c r="A98" s="1"/>
      <c r="B98" s="1"/>
      <c r="C98" s="124"/>
      <c r="D98" s="129" t="s">
        <v>19</v>
      </c>
      <c r="E98" s="44">
        <f t="shared" si="4"/>
        <v>37</v>
      </c>
      <c r="F98" s="19" t="s">
        <v>45</v>
      </c>
      <c r="G98" s="12" t="s">
        <v>135</v>
      </c>
      <c r="H98" s="44">
        <v>2</v>
      </c>
      <c r="I98" s="9" t="s">
        <v>146</v>
      </c>
      <c r="J98" s="35" t="str">
        <f t="shared" si="3"/>
        <v/>
      </c>
      <c r="K98" s="1"/>
    </row>
    <row r="99" spans="1:11" ht="30" customHeight="1">
      <c r="A99" s="1"/>
      <c r="B99" s="1"/>
      <c r="C99" s="124"/>
      <c r="D99" s="130"/>
      <c r="E99" s="44">
        <f t="shared" si="4"/>
        <v>38</v>
      </c>
      <c r="F99" s="46" t="s">
        <v>34</v>
      </c>
      <c r="G99" s="47" t="s">
        <v>79</v>
      </c>
      <c r="H99" s="24">
        <v>5</v>
      </c>
      <c r="I99" s="24"/>
      <c r="J99" s="35" t="str">
        <f t="shared" si="3"/>
        <v/>
      </c>
      <c r="K99" s="1"/>
    </row>
    <row r="100" spans="1:11" ht="35.25" customHeight="1">
      <c r="A100" s="1"/>
      <c r="B100" s="1"/>
      <c r="C100" s="124"/>
      <c r="D100" s="125" t="s">
        <v>88</v>
      </c>
      <c r="E100" s="44">
        <f t="shared" si="4"/>
        <v>39</v>
      </c>
      <c r="F100" s="2" t="s">
        <v>42</v>
      </c>
      <c r="G100" s="12" t="s">
        <v>135</v>
      </c>
      <c r="H100" s="44">
        <v>4</v>
      </c>
      <c r="I100" s="9" t="s">
        <v>146</v>
      </c>
      <c r="J100" s="35" t="str">
        <f t="shared" si="3"/>
        <v/>
      </c>
      <c r="K100" s="1"/>
    </row>
    <row r="101" spans="1:11" ht="45" customHeight="1">
      <c r="A101" s="1"/>
      <c r="B101" s="1"/>
      <c r="C101" s="124"/>
      <c r="D101" s="126"/>
      <c r="E101" s="44">
        <f t="shared" si="4"/>
        <v>40</v>
      </c>
      <c r="F101" s="46" t="s">
        <v>84</v>
      </c>
      <c r="G101" s="47" t="s">
        <v>85</v>
      </c>
      <c r="H101" s="24">
        <v>4</v>
      </c>
      <c r="I101" s="24"/>
      <c r="J101" s="35" t="str">
        <f t="shared" si="3"/>
        <v/>
      </c>
      <c r="K101" s="1"/>
    </row>
    <row r="102" spans="1:11" ht="47.25" customHeight="1">
      <c r="A102" s="1"/>
      <c r="B102" s="1"/>
      <c r="C102" s="124"/>
      <c r="D102" s="126"/>
      <c r="E102" s="44">
        <f t="shared" si="4"/>
        <v>41</v>
      </c>
      <c r="F102" s="46" t="s">
        <v>63</v>
      </c>
      <c r="G102" s="49" t="s">
        <v>87</v>
      </c>
      <c r="H102" s="24">
        <v>4</v>
      </c>
      <c r="I102" s="24"/>
      <c r="J102" s="35" t="str">
        <f t="shared" si="3"/>
        <v/>
      </c>
      <c r="K102" s="1"/>
    </row>
    <row r="103" spans="1:11" ht="69" customHeight="1">
      <c r="A103" s="1"/>
      <c r="B103" s="1"/>
      <c r="C103" s="124"/>
      <c r="D103" s="126"/>
      <c r="E103" s="44">
        <f t="shared" si="4"/>
        <v>42</v>
      </c>
      <c r="F103" s="46" t="s">
        <v>55</v>
      </c>
      <c r="G103" s="49" t="s">
        <v>60</v>
      </c>
      <c r="H103" s="24">
        <v>4</v>
      </c>
      <c r="I103" s="24"/>
      <c r="J103" s="35" t="str">
        <f t="shared" si="3"/>
        <v/>
      </c>
      <c r="K103" s="1"/>
    </row>
    <row r="104" spans="1:11" ht="73.5" customHeight="1">
      <c r="A104" s="1"/>
      <c r="B104" s="1"/>
      <c r="C104" s="124"/>
      <c r="D104" s="127"/>
      <c r="E104" s="44">
        <f t="shared" si="4"/>
        <v>43</v>
      </c>
      <c r="F104" s="46" t="s">
        <v>56</v>
      </c>
      <c r="G104" s="49" t="s">
        <v>91</v>
      </c>
      <c r="H104" s="24">
        <v>4</v>
      </c>
      <c r="I104" s="24"/>
      <c r="J104" s="35" t="str">
        <f t="shared" si="3"/>
        <v/>
      </c>
      <c r="K104" s="1"/>
    </row>
    <row r="105" spans="1:11" ht="38.25" customHeight="1">
      <c r="A105" s="1"/>
      <c r="B105" s="1"/>
      <c r="C105" s="124"/>
      <c r="D105" s="125" t="s">
        <v>15</v>
      </c>
      <c r="E105" s="44">
        <f t="shared" si="4"/>
        <v>44</v>
      </c>
      <c r="F105" s="2" t="s">
        <v>43</v>
      </c>
      <c r="G105" s="12" t="s">
        <v>135</v>
      </c>
      <c r="H105" s="44">
        <v>4</v>
      </c>
      <c r="I105" s="9" t="s">
        <v>137</v>
      </c>
      <c r="J105" s="35">
        <f t="shared" si="3"/>
        <v>4</v>
      </c>
      <c r="K105" s="1"/>
    </row>
    <row r="106" spans="1:11" ht="53.25" customHeight="1">
      <c r="A106" s="1"/>
      <c r="B106" s="1"/>
      <c r="C106" s="124"/>
      <c r="D106" s="126"/>
      <c r="E106" s="44">
        <f t="shared" si="4"/>
        <v>45</v>
      </c>
      <c r="F106" s="2" t="s">
        <v>84</v>
      </c>
      <c r="G106" s="7" t="s">
        <v>85</v>
      </c>
      <c r="H106" s="44">
        <v>4</v>
      </c>
      <c r="I106" s="9" t="s">
        <v>137</v>
      </c>
      <c r="J106" s="35">
        <f t="shared" si="3"/>
        <v>4</v>
      </c>
      <c r="K106" s="1"/>
    </row>
    <row r="107" spans="1:11" ht="53.25" customHeight="1">
      <c r="A107" s="1"/>
      <c r="B107" s="1"/>
      <c r="C107" s="124"/>
      <c r="D107" s="126"/>
      <c r="E107" s="44">
        <f t="shared" si="4"/>
        <v>46</v>
      </c>
      <c r="F107" s="2" t="s">
        <v>63</v>
      </c>
      <c r="G107" s="10" t="s">
        <v>87</v>
      </c>
      <c r="H107" s="44">
        <v>4</v>
      </c>
      <c r="I107" s="9" t="s">
        <v>137</v>
      </c>
      <c r="J107" s="35">
        <f t="shared" si="3"/>
        <v>4</v>
      </c>
      <c r="K107" s="1"/>
    </row>
    <row r="108" spans="1:11" ht="66.75" customHeight="1">
      <c r="A108" s="1"/>
      <c r="B108" s="1"/>
      <c r="C108" s="124"/>
      <c r="D108" s="126"/>
      <c r="E108" s="44">
        <f t="shared" si="4"/>
        <v>47</v>
      </c>
      <c r="F108" s="2" t="s">
        <v>55</v>
      </c>
      <c r="G108" s="10" t="s">
        <v>60</v>
      </c>
      <c r="H108" s="44">
        <v>4</v>
      </c>
      <c r="I108" s="9" t="s">
        <v>137</v>
      </c>
      <c r="J108" s="35">
        <f t="shared" si="3"/>
        <v>4</v>
      </c>
      <c r="K108" s="1"/>
    </row>
    <row r="109" spans="1:11" ht="66.75" customHeight="1">
      <c r="A109" s="1"/>
      <c r="B109" s="1"/>
      <c r="C109" s="124"/>
      <c r="D109" s="127"/>
      <c r="E109" s="44">
        <f t="shared" si="4"/>
        <v>48</v>
      </c>
      <c r="F109" s="2" t="s">
        <v>56</v>
      </c>
      <c r="G109" s="10" t="s">
        <v>89</v>
      </c>
      <c r="H109" s="44">
        <v>4</v>
      </c>
      <c r="I109" s="9" t="s">
        <v>137</v>
      </c>
      <c r="J109" s="35">
        <f t="shared" si="3"/>
        <v>4</v>
      </c>
      <c r="K109" s="1"/>
    </row>
    <row r="110" spans="1:11" ht="38.25" customHeight="1">
      <c r="A110" s="1"/>
      <c r="B110" s="1"/>
      <c r="C110" s="124"/>
      <c r="D110" s="121" t="s">
        <v>35</v>
      </c>
      <c r="E110" s="44">
        <f t="shared" si="4"/>
        <v>49</v>
      </c>
      <c r="F110" s="11" t="s">
        <v>44</v>
      </c>
      <c r="G110" s="12" t="s">
        <v>135</v>
      </c>
      <c r="H110" s="44">
        <v>4</v>
      </c>
      <c r="I110" s="9" t="s">
        <v>137</v>
      </c>
      <c r="J110" s="35">
        <f t="shared" si="3"/>
        <v>4</v>
      </c>
      <c r="K110" s="1"/>
    </row>
    <row r="111" spans="1:11" ht="51" customHeight="1">
      <c r="A111" s="1"/>
      <c r="B111" s="1"/>
      <c r="C111" s="124"/>
      <c r="D111" s="122"/>
      <c r="E111" s="44">
        <f t="shared" si="4"/>
        <v>50</v>
      </c>
      <c r="F111" s="2" t="s">
        <v>84</v>
      </c>
      <c r="G111" s="7" t="s">
        <v>85</v>
      </c>
      <c r="H111" s="44">
        <v>4</v>
      </c>
      <c r="I111" s="9" t="s">
        <v>137</v>
      </c>
      <c r="J111" s="35">
        <f t="shared" si="3"/>
        <v>4</v>
      </c>
      <c r="K111" s="1"/>
    </row>
    <row r="112" spans="1:11" ht="51" customHeight="1">
      <c r="A112" s="1"/>
      <c r="B112" s="1"/>
      <c r="C112" s="124"/>
      <c r="D112" s="122"/>
      <c r="E112" s="44">
        <f t="shared" si="4"/>
        <v>51</v>
      </c>
      <c r="F112" s="2" t="s">
        <v>63</v>
      </c>
      <c r="G112" s="10" t="s">
        <v>87</v>
      </c>
      <c r="H112" s="44">
        <v>4</v>
      </c>
      <c r="I112" s="9" t="s">
        <v>137</v>
      </c>
      <c r="J112" s="35">
        <f t="shared" si="3"/>
        <v>4</v>
      </c>
      <c r="K112" s="1"/>
    </row>
    <row r="113" spans="1:11" ht="76.5" customHeight="1">
      <c r="A113" s="1"/>
      <c r="B113" s="1"/>
      <c r="C113" s="124"/>
      <c r="D113" s="122"/>
      <c r="E113" s="44">
        <f t="shared" si="4"/>
        <v>52</v>
      </c>
      <c r="F113" s="2" t="s">
        <v>55</v>
      </c>
      <c r="G113" s="10" t="s">
        <v>60</v>
      </c>
      <c r="H113" s="44">
        <v>4</v>
      </c>
      <c r="I113" s="9" t="s">
        <v>137</v>
      </c>
      <c r="J113" s="35">
        <f t="shared" si="3"/>
        <v>4</v>
      </c>
      <c r="K113" s="1"/>
    </row>
    <row r="114" spans="1:11" ht="67.5" customHeight="1">
      <c r="A114" s="1"/>
      <c r="B114" s="1"/>
      <c r="C114" s="124"/>
      <c r="D114" s="123"/>
      <c r="E114" s="44">
        <f t="shared" si="4"/>
        <v>53</v>
      </c>
      <c r="F114" s="2" t="s">
        <v>56</v>
      </c>
      <c r="G114" s="10" t="s">
        <v>90</v>
      </c>
      <c r="H114" s="44">
        <v>4</v>
      </c>
      <c r="I114" s="9" t="s">
        <v>137</v>
      </c>
      <c r="J114" s="35">
        <f t="shared" si="3"/>
        <v>4</v>
      </c>
      <c r="K114" s="1"/>
    </row>
    <row r="115" spans="1:11" ht="18" thickBot="1">
      <c r="A115" s="1"/>
      <c r="B115" s="1"/>
      <c r="C115" s="1"/>
      <c r="D115" s="1"/>
      <c r="E115" s="1"/>
      <c r="F115" s="1"/>
      <c r="G115" s="1"/>
      <c r="H115" s="1"/>
      <c r="I115" s="1"/>
      <c r="J115" s="35"/>
      <c r="K115" s="1"/>
    </row>
    <row r="116" spans="1:11" ht="18" thickBot="1">
      <c r="A116" s="1"/>
      <c r="B116" s="1"/>
      <c r="C116" s="1"/>
      <c r="D116" s="1"/>
      <c r="E116" s="1"/>
      <c r="F116" s="1"/>
      <c r="G116" s="1"/>
      <c r="H116" s="5" t="s">
        <v>21</v>
      </c>
      <c r="I116" s="6">
        <f>SUM(J62:J114)</f>
        <v>59</v>
      </c>
      <c r="J116" s="35"/>
      <c r="K116" s="1"/>
    </row>
    <row r="117" spans="1:11" ht="17.25">
      <c r="A117" s="1"/>
      <c r="B117" s="1"/>
      <c r="C117" s="1"/>
      <c r="D117" s="1"/>
      <c r="E117" s="1"/>
      <c r="F117" s="1"/>
      <c r="G117" s="1"/>
      <c r="H117" s="1"/>
      <c r="I117" s="1"/>
      <c r="J117" s="35"/>
      <c r="K117" s="1"/>
    </row>
    <row r="118" spans="1:11" ht="17.25">
      <c r="A118" s="1"/>
      <c r="B118" s="1"/>
      <c r="C118" s="1"/>
      <c r="D118" s="1"/>
      <c r="E118" s="1"/>
      <c r="F118" s="1"/>
      <c r="G118" s="1"/>
      <c r="H118" s="1"/>
      <c r="I118" s="1"/>
      <c r="J118" s="35"/>
      <c r="K118" s="1"/>
    </row>
    <row r="119" spans="1:11" ht="17.25">
      <c r="A119" s="1"/>
      <c r="B119" s="1"/>
      <c r="C119" s="1"/>
      <c r="D119" s="1"/>
      <c r="E119" s="1"/>
      <c r="F119" s="1"/>
      <c r="G119" s="1"/>
      <c r="H119" s="1"/>
      <c r="I119" s="1"/>
      <c r="J119" s="35"/>
      <c r="K119" s="1"/>
    </row>
    <row r="120" spans="1:11" ht="17.25">
      <c r="A120" s="1"/>
      <c r="B120" s="1"/>
      <c r="C120" s="1"/>
      <c r="D120" s="1"/>
      <c r="E120" s="1"/>
      <c r="F120" s="1"/>
      <c r="G120" s="1"/>
      <c r="H120" s="1"/>
      <c r="I120" s="1"/>
      <c r="J120" s="35"/>
      <c r="K120" s="1"/>
    </row>
    <row r="121" spans="1:11" ht="17.25">
      <c r="A121" s="1"/>
      <c r="B121" s="1"/>
      <c r="C121" s="1"/>
      <c r="D121" s="1"/>
      <c r="E121" s="1"/>
      <c r="F121" s="1"/>
      <c r="G121" s="1"/>
      <c r="H121" s="1"/>
      <c r="I121" s="1"/>
      <c r="J121" s="35"/>
      <c r="K121" s="1"/>
    </row>
    <row r="122" spans="1:11" ht="17.25">
      <c r="A122" s="1"/>
      <c r="B122" s="1"/>
      <c r="C122" s="1"/>
      <c r="D122" s="1"/>
      <c r="E122" s="1"/>
      <c r="F122" s="1"/>
      <c r="G122" s="1"/>
      <c r="H122" s="1"/>
      <c r="I122" s="1"/>
      <c r="J122" s="35"/>
      <c r="K122" s="1"/>
    </row>
    <row r="123" spans="1:11" ht="17.25">
      <c r="A123" s="1"/>
      <c r="B123" s="1"/>
      <c r="C123" s="1"/>
      <c r="D123" s="1"/>
      <c r="E123" s="1"/>
      <c r="F123" s="1"/>
      <c r="G123" s="1"/>
      <c r="H123" s="1"/>
      <c r="I123" s="1"/>
      <c r="J123" s="35"/>
      <c r="K123" s="1"/>
    </row>
    <row r="124" spans="1:11" ht="17.25">
      <c r="A124" s="1"/>
      <c r="B124" s="1"/>
      <c r="C124" s="1"/>
      <c r="D124" s="1"/>
      <c r="E124" s="1"/>
      <c r="F124" s="1"/>
      <c r="G124" s="1"/>
      <c r="H124" s="1"/>
      <c r="I124" s="1"/>
      <c r="J124" s="35"/>
      <c r="K124" s="1"/>
    </row>
    <row r="125" spans="1:11" ht="17.25">
      <c r="A125" s="1"/>
      <c r="B125" s="1"/>
      <c r="C125" s="1"/>
      <c r="D125" s="1"/>
      <c r="E125" s="1"/>
      <c r="F125" s="1"/>
      <c r="G125" s="1"/>
      <c r="H125" s="1"/>
      <c r="I125" s="1"/>
      <c r="J125" s="35"/>
      <c r="K125" s="1"/>
    </row>
    <row r="126" spans="1:11" ht="17.25">
      <c r="A126" s="1"/>
      <c r="B126" s="1"/>
      <c r="C126" s="1"/>
      <c r="D126" s="1"/>
      <c r="E126" s="1"/>
      <c r="F126" s="1"/>
      <c r="G126" s="1"/>
      <c r="H126" s="1"/>
      <c r="I126" s="1"/>
      <c r="J126" s="35"/>
      <c r="K126" s="1"/>
    </row>
    <row r="127" spans="1:11" ht="17.25">
      <c r="A127" s="1"/>
      <c r="B127" s="1"/>
      <c r="C127" s="1"/>
      <c r="D127" s="1"/>
      <c r="E127" s="1"/>
      <c r="F127" s="1"/>
      <c r="G127" s="1"/>
      <c r="H127" s="1"/>
      <c r="I127" s="1"/>
      <c r="J127" s="35"/>
      <c r="K127" s="1"/>
    </row>
    <row r="128" spans="1:11" ht="17.25">
      <c r="A128" s="1"/>
      <c r="B128" s="1"/>
      <c r="C128" s="1"/>
      <c r="D128" s="1"/>
      <c r="E128" s="1"/>
      <c r="F128" s="1"/>
      <c r="G128" s="1"/>
      <c r="H128" s="1"/>
      <c r="I128" s="1"/>
      <c r="J128" s="35"/>
      <c r="K128" s="1"/>
    </row>
  </sheetData>
  <sheetProtection selectLockedCells="1" selectUnlockedCells="1"/>
  <mergeCells count="25">
    <mergeCell ref="C10:C11"/>
    <mergeCell ref="D10:D11"/>
    <mergeCell ref="C12:C14"/>
    <mergeCell ref="D12:D14"/>
    <mergeCell ref="C30:C32"/>
    <mergeCell ref="D30:D32"/>
    <mergeCell ref="L40:M40"/>
    <mergeCell ref="N40:O40"/>
    <mergeCell ref="D41:D43"/>
    <mergeCell ref="L43:O43"/>
    <mergeCell ref="C33:C38"/>
    <mergeCell ref="D33:D38"/>
    <mergeCell ref="C39:C43"/>
    <mergeCell ref="D39:D40"/>
    <mergeCell ref="D110:D114"/>
    <mergeCell ref="C62:C114"/>
    <mergeCell ref="D62:D70"/>
    <mergeCell ref="D71:D80"/>
    <mergeCell ref="D81:D83"/>
    <mergeCell ref="D84:D87"/>
    <mergeCell ref="D88:D94"/>
    <mergeCell ref="D95:D97"/>
    <mergeCell ref="D98:D99"/>
    <mergeCell ref="D100:D104"/>
    <mergeCell ref="D105:D109"/>
  </mergeCells>
  <phoneticPr fontId="1"/>
  <conditionalFormatting sqref="I43">
    <cfRule type="cellIs" dxfId="0" priority="2" operator="lessThan">
      <formula>0</formula>
    </cfRule>
  </conditionalFormatting>
  <dataValidations count="2">
    <dataValidation type="list" allowBlank="1" showInputMessage="1" showErrorMessage="1" sqref="I90:I94 H10:H15 I65:I70 I82:I83 I111:I114 I106:I109 I101:I104 I99 I96:I97 I73:I80 I85:I87 I30:I37">
      <formula1>",　,○"</formula1>
    </dataValidation>
    <dataValidation type="list" allowBlank="1" showInputMessage="1" showErrorMessage="1" sqref="I81 I88:I89 I95 I84 I98 I100 I62:I63 I105 I110 I71">
      <formula1>"-,○"</formula1>
    </dataValidation>
  </dataValidations>
  <pageMargins left="0.7" right="0.7" top="0.75" bottom="0.75" header="0.3" footer="0.3"/>
  <pageSetup paperSize="8" scale="33" fitToHeight="0" orientation="portrait" r:id="rId1"/>
  <headerFooter>
    <oddFooter>&amp;C&amp;24&amp;P / &amp;N&amp;R&amp;24Copyright© 2017-2018 NTT DATA CORPORATION</oddFooter>
  </headerFooter>
  <rowBreaks count="2" manualBreakCount="2">
    <brk id="104" max="18" man="1"/>
    <brk id="119" max="3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zoomScale="70" zoomScaleNormal="85" zoomScaleSheetLayoutView="70" workbookViewId="0"/>
  </sheetViews>
  <sheetFormatPr defaultRowHeight="13.5"/>
  <cols>
    <col min="1" max="16384" width="9" style="45"/>
  </cols>
  <sheetData/>
  <phoneticPr fontId="1"/>
  <pageMargins left="0.7" right="0.7" top="0.75" bottom="0.75" header="0.3" footer="0.3"/>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6</vt:i4>
      </vt:variant>
      <vt:variant>
        <vt:lpstr>グラフ</vt:lpstr>
      </vt:variant>
      <vt:variant>
        <vt:i4>1</vt:i4>
      </vt:variant>
      <vt:variant>
        <vt:lpstr>名前付き一覧</vt:lpstr>
      </vt:variant>
      <vt:variant>
        <vt:i4>5</vt:i4>
      </vt:variant>
    </vt:vector>
  </HeadingPairs>
  <TitlesOfParts>
    <vt:vector size="12" baseType="lpstr">
      <vt:lpstr>タイトル</vt:lpstr>
      <vt:lpstr>ヒアリングシート(フォーマット)</vt:lpstr>
      <vt:lpstr>ヒアリングシート_作業1(サンプル)</vt:lpstr>
      <vt:lpstr>ヒアリングシート_作業2(サンプル)</vt:lpstr>
      <vt:lpstr>ヒアリングシート_作業3(サンプル)</vt:lpstr>
      <vt:lpstr>入力結果(サンプル)</vt:lpstr>
      <vt:lpstr>入力結果(フォーマット)</vt:lpstr>
      <vt:lpstr>タイトル!Print_Area</vt:lpstr>
      <vt:lpstr>'ヒアリングシート(フォーマット)'!Print_Area</vt:lpstr>
      <vt:lpstr>'ヒアリングシート_作業1(サンプル)'!Print_Area</vt:lpstr>
      <vt:lpstr>'ヒアリングシート_作業2(サンプル)'!Print_Area</vt:lpstr>
      <vt:lpstr>'ヒアリングシート_作業3(サンプル)'!Print_Area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中原　隆太</dc:creator>
  <cp:lastModifiedBy>小山　哲明</cp:lastModifiedBy>
  <cp:lastPrinted>2018-11-01T10:34:55Z</cp:lastPrinted>
  <dcterms:created xsi:type="dcterms:W3CDTF">2018-09-06T04:22:41Z</dcterms:created>
  <dcterms:modified xsi:type="dcterms:W3CDTF">2019-06-10T01:23:10Z</dcterms:modified>
  <cp:contentStatus/>
</cp:coreProperties>
</file>