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M:\SpareBank 1 Boligkreditt\1. Boligkreditt\Green Bonds Project\Multiconsult\"/>
    </mc:Choice>
  </mc:AlternateContent>
  <xr:revisionPtr revIDLastSave="0" documentId="13_ncr:1_{51EEA917-1113-4F13-89DE-7AB0387D6F43}" xr6:coauthVersionLast="36" xr6:coauthVersionMax="45" xr10:uidLastSave="{00000000-0000-0000-0000-000000000000}"/>
  <bookViews>
    <workbookView xWindow="0" yWindow="0" windowWidth="28800" windowHeight="13125" xr2:uid="{00000000-000D-0000-FFFF-FFFF00000000}"/>
  </bookViews>
  <sheets>
    <sheet name="Sust Bond Alloc Report" sheetId="3" r:id="rId1"/>
    <sheet name="Sust Bond Impact Report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F10" i="4" l="1"/>
  <c r="F9" i="4"/>
  <c r="E10" i="4"/>
  <c r="E9" i="4"/>
  <c r="E14" i="4" s="1"/>
  <c r="F14" i="4" l="1"/>
  <c r="B10" i="4"/>
  <c r="B8" i="3"/>
  <c r="B10" i="3"/>
  <c r="B9" i="3"/>
  <c r="B28" i="3" l="1"/>
  <c r="B30" i="3" s="1"/>
  <c r="B9" i="4"/>
  <c r="A11" i="4"/>
  <c r="A8" i="4"/>
  <c r="A10" i="4"/>
  <c r="B11" i="4"/>
  <c r="A4" i="4"/>
  <c r="A2" i="4"/>
  <c r="A9" i="4"/>
  <c r="D28" i="3" l="1"/>
  <c r="B14" i="4"/>
</calcChain>
</file>

<file path=xl/sharedStrings.xml><?xml version="1.0" encoding="utf-8"?>
<sst xmlns="http://schemas.openxmlformats.org/spreadsheetml/2006/main" count="53" uniqueCount="45">
  <si>
    <t>Allocated to green bonds</t>
  </si>
  <si>
    <t>Total</t>
  </si>
  <si>
    <t>Portfolio based green bond report according to the Harmonized Framework for Impact Reporting</t>
  </si>
  <si>
    <t>Allocation of green funding
(in period)</t>
  </si>
  <si>
    <t>(usage)</t>
  </si>
  <si>
    <t>a/</t>
  </si>
  <si>
    <t>b/</t>
  </si>
  <si>
    <t>c/</t>
  </si>
  <si>
    <t>d/</t>
  </si>
  <si>
    <t>e/</t>
  </si>
  <si>
    <t>Eligible category</t>
  </si>
  <si>
    <t>Eligibility for Green Bonds</t>
  </si>
  <si>
    <t>This is the share of the total portfolio costs that is Green Bond eligible</t>
  </si>
  <si>
    <t xml:space="preserve">Percentage of Eligible Green Project Portfolio allocated to net proceeds of green funding: </t>
  </si>
  <si>
    <t>Percentage of net proceeds of Green Bond allocated to Eligible Green Project Portfolio:</t>
  </si>
  <si>
    <t>Use of Proceeds for Eligible Green Projects</t>
  </si>
  <si>
    <t>Eligible Green Project Portfolio</t>
  </si>
  <si>
    <t>Signed Amount</t>
  </si>
  <si>
    <t>Share of Total Portfolio Financing</t>
  </si>
  <si>
    <t xml:space="preserve">Eligible Project Category
</t>
  </si>
  <si>
    <t>Signed amount represents the amount legally committed by the issuer for the portfolio or portfolio components eligible for Green Bond financing</t>
  </si>
  <si>
    <t>This is the share of the total portfolio cost that is financed by the issuer</t>
  </si>
  <si>
    <t>Impact indicators</t>
  </si>
  <si>
    <t>Unallocated Amount of Eligible Sustainability Project Portfolio*</t>
  </si>
  <si>
    <t>Maximum Green Funding</t>
  </si>
  <si>
    <t>New residential buildings in Norway</t>
  </si>
  <si>
    <t>Residential Green Buildings</t>
  </si>
  <si>
    <t>Residential buildings in Norway built before 2009</t>
  </si>
  <si>
    <t>Refurbished residential buildings in Norway with an improved energy efficiency of 30%</t>
  </si>
  <si>
    <t xml:space="preserve">n.a. </t>
  </si>
  <si>
    <t>Amount (NOK)</t>
  </si>
  <si>
    <t>NOK</t>
  </si>
  <si>
    <t>%</t>
  </si>
  <si>
    <t>Annual Site Energy Savings</t>
  </si>
  <si>
    <t>Annual CO2 Emission Avoidance</t>
  </si>
  <si>
    <t>MWh</t>
  </si>
  <si>
    <t>tCO2</t>
  </si>
  <si>
    <t>-Annual CO2 emission avoidance</t>
  </si>
  <si>
    <t>SpareBank 1 Boligkreditt Green Covered Bond Allocation Reporting</t>
  </si>
  <si>
    <t>SpareBank 1 Boligkreditt Green Covered Bond Impact Reporting</t>
  </si>
  <si>
    <t>-Site energy savings calculated using the difference between the top 12% of buildings and the national building stock bechmarks</t>
  </si>
  <si>
    <t>Portfolio date: 31 desember 2020</t>
  </si>
  <si>
    <t>EUR 1 bn 01/25 (ISIN XS1760129608)</t>
  </si>
  <si>
    <t>EUR 1 bn 09/26 (ISIN XS2234568983)</t>
  </si>
  <si>
    <t>SEK 8.5 bn 05/25 (ISIN XS2182121157)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</si>
</sst>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&quot;€&quot;\ * #,##0.00_ ;_ &quot;€&quot;\ * \-#,##0.00_ ;_ &quot;€&quot;\ * &quot;-&quot;??_ ;_ @_ "/>
    <numFmt numFmtId="165" formatCode="_ * #,##0.00_ ;_ * \-#,##0.00_ ;_ * &quot;-&quot;??_ ;_ @_ "/>
    <numFmt numFmtId="166" formatCode="0.0%"/>
    <numFmt numFmtId="167" formatCode="_ * #,##0_ ;_ * \-#,##0_ ;_ * &quot;-&quot;??_ ;_ @_ "/>
    <numFmt numFmtId="168" formatCode="0.000%"/>
    <numFmt numFmtId="169" formatCode="0.000"/>
    <numFmt numFmtId="170" formatCode="_ &quot;€&quot;\ * #,##0_ ;_ &quot;€&quot;\ * \-#,##0_ ;_ &quot;€&quot;\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</font>
    <font>
      <b/>
      <i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83">
    <xf numFmtId="0" fontId="0" fillId="0" borderId="0" xfId="0"/>
    <xf numFmtId="0" fontId="0" fillId="0" borderId="0" xfId="0" applyFont="1"/>
    <xf numFmtId="166" fontId="0" fillId="0" borderId="0" xfId="3" applyNumberFormat="1" applyFont="1"/>
    <xf numFmtId="0" fontId="0" fillId="0" borderId="0" xfId="0" applyFont="1" applyAlignment="1">
      <alignment wrapText="1"/>
    </xf>
    <xf numFmtId="10" fontId="0" fillId="0" borderId="0" xfId="3" applyNumberFormat="1" applyFont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vertical="center" wrapText="1"/>
    </xf>
    <xf numFmtId="9" fontId="0" fillId="0" borderId="0" xfId="0" applyNumberFormat="1" applyFont="1" applyAlignment="1">
      <alignment wrapText="1"/>
    </xf>
    <xf numFmtId="167" fontId="0" fillId="0" borderId="0" xfId="1" applyNumberFormat="1" applyFont="1"/>
    <xf numFmtId="169" fontId="0" fillId="0" borderId="0" xfId="0" applyNumberFormat="1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quotePrefix="1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wrapText="1"/>
    </xf>
    <xf numFmtId="0" fontId="0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vertical="center" wrapText="1"/>
    </xf>
    <xf numFmtId="167" fontId="0" fillId="2" borderId="0" xfId="1" applyNumberFormat="1" applyFont="1" applyFill="1" applyAlignment="1">
      <alignment wrapText="1"/>
    </xf>
    <xf numFmtId="0" fontId="3" fillId="2" borderId="0" xfId="0" applyFont="1" applyFill="1" applyAlignment="1"/>
    <xf numFmtId="0" fontId="0" fillId="2" borderId="0" xfId="0" applyFont="1" applyFill="1" applyAlignment="1">
      <alignment wrapText="1"/>
    </xf>
    <xf numFmtId="168" fontId="0" fillId="2" borderId="0" xfId="0" applyNumberFormat="1" applyFont="1" applyFill="1" applyAlignment="1">
      <alignment wrapText="1"/>
    </xf>
    <xf numFmtId="9" fontId="0" fillId="2" borderId="0" xfId="0" applyNumberFormat="1" applyFont="1" applyFill="1" applyAlignment="1">
      <alignment wrapText="1"/>
    </xf>
    <xf numFmtId="0" fontId="2" fillId="2" borderId="3" xfId="0" applyFont="1" applyFill="1" applyBorder="1" applyAlignment="1">
      <alignment vertical="center" wrapText="1"/>
    </xf>
    <xf numFmtId="1" fontId="3" fillId="2" borderId="0" xfId="3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166" fontId="2" fillId="2" borderId="0" xfId="3" applyNumberFormat="1" applyFont="1" applyFill="1" applyAlignment="1">
      <alignment vertical="top" wrapText="1"/>
    </xf>
    <xf numFmtId="167" fontId="0" fillId="0" borderId="0" xfId="0" applyNumberFormat="1" applyFont="1"/>
    <xf numFmtId="167" fontId="0" fillId="2" borderId="5" xfId="1" applyNumberFormat="1" applyFont="1" applyFill="1" applyBorder="1" applyAlignment="1">
      <alignment vertical="top" wrapText="1"/>
    </xf>
    <xf numFmtId="167" fontId="0" fillId="2" borderId="6" xfId="1" applyNumberFormat="1" applyFont="1" applyFill="1" applyBorder="1" applyAlignment="1">
      <alignment vertical="top" wrapText="1"/>
    </xf>
    <xf numFmtId="167" fontId="0" fillId="2" borderId="4" xfId="1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167" fontId="3" fillId="2" borderId="0" xfId="1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7" fontId="3" fillId="2" borderId="0" xfId="1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167" fontId="2" fillId="2" borderId="2" xfId="1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 indent="1"/>
    </xf>
    <xf numFmtId="167" fontId="0" fillId="2" borderId="5" xfId="1" applyNumberFormat="1" applyFont="1" applyFill="1" applyBorder="1" applyAlignment="1">
      <alignment horizontal="left" vertical="top" wrapText="1" indent="1"/>
    </xf>
    <xf numFmtId="167" fontId="3" fillId="2" borderId="0" xfId="1" applyNumberFormat="1" applyFont="1" applyFill="1" applyBorder="1" applyAlignment="1">
      <alignment horizontal="left" vertical="top" wrapText="1" indent="1"/>
    </xf>
    <xf numFmtId="0" fontId="0" fillId="2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167" fontId="0" fillId="2" borderId="0" xfId="1" applyNumberFormat="1" applyFont="1" applyFill="1" applyAlignment="1">
      <alignment horizontal="left" vertical="top" wrapText="1" inden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right" vertical="center" wrapText="1"/>
    </xf>
    <xf numFmtId="166" fontId="3" fillId="2" borderId="0" xfId="0" applyNumberFormat="1" applyFont="1" applyFill="1" applyBorder="1" applyAlignment="1">
      <alignment vertical="center" wrapText="1"/>
    </xf>
    <xf numFmtId="170" fontId="3" fillId="2" borderId="0" xfId="2" applyNumberFormat="1" applyFont="1" applyFill="1" applyBorder="1" applyAlignment="1">
      <alignment vertical="center" wrapText="1"/>
    </xf>
    <xf numFmtId="9" fontId="3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167" fontId="3" fillId="2" borderId="0" xfId="1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66" fontId="2" fillId="2" borderId="0" xfId="3" applyNumberFormat="1" applyFont="1" applyFill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Border="1" applyAlignment="1">
      <alignment horizontal="left" vertical="top" wrapText="1" indent="2"/>
    </xf>
    <xf numFmtId="167" fontId="2" fillId="2" borderId="0" xfId="1" applyNumberFormat="1" applyFont="1" applyFill="1" applyBorder="1" applyAlignment="1">
      <alignment vertical="top" wrapText="1"/>
    </xf>
    <xf numFmtId="167" fontId="0" fillId="2" borderId="5" xfId="1" applyNumberFormat="1" applyFont="1" applyFill="1" applyBorder="1" applyAlignment="1">
      <alignment horizontal="right" vertical="top" wrapText="1"/>
    </xf>
    <xf numFmtId="167" fontId="6" fillId="2" borderId="5" xfId="1" applyNumberFormat="1" applyFont="1" applyFill="1" applyBorder="1" applyAlignment="1">
      <alignment vertical="top" wrapText="1"/>
    </xf>
    <xf numFmtId="1" fontId="3" fillId="2" borderId="0" xfId="0" applyNumberFormat="1" applyFont="1" applyFill="1" applyBorder="1" applyAlignment="1">
      <alignment vertical="center" wrapText="1"/>
    </xf>
    <xf numFmtId="1" fontId="3" fillId="2" borderId="0" xfId="0" applyNumberFormat="1" applyFont="1" applyFill="1" applyBorder="1" applyAlignment="1">
      <alignment horizontal="right" vertical="center" wrapText="1"/>
    </xf>
    <xf numFmtId="9" fontId="2" fillId="2" borderId="2" xfId="3" applyNumberFormat="1" applyFont="1" applyFill="1" applyBorder="1" applyAlignment="1">
      <alignment vertical="center" wrapText="1"/>
    </xf>
    <xf numFmtId="9" fontId="2" fillId="2" borderId="2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167" fontId="3" fillId="2" borderId="0" xfId="1" applyNumberFormat="1" applyFont="1" applyFill="1" applyBorder="1" applyAlignment="1">
      <alignment vertical="center" wrapText="1"/>
    </xf>
    <xf numFmtId="167" fontId="3" fillId="2" borderId="0" xfId="2" applyNumberFormat="1" applyFont="1" applyFill="1" applyBorder="1" applyAlignment="1">
      <alignment vertical="center" wrapText="1"/>
    </xf>
    <xf numFmtId="37" fontId="2" fillId="2" borderId="2" xfId="2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top" wrapText="1"/>
    </xf>
    <xf numFmtId="167" fontId="6" fillId="3" borderId="5" xfId="1" applyNumberFormat="1" applyFont="1" applyFill="1" applyBorder="1" applyAlignment="1">
      <alignment vertical="top" wrapText="1"/>
    </xf>
    <xf numFmtId="167" fontId="0" fillId="2" borderId="5" xfId="2" applyNumberFormat="1" applyFont="1" applyFill="1" applyBorder="1" applyAlignment="1">
      <alignment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7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43"/>
  <sheetViews>
    <sheetView tabSelected="1" topLeftCell="A2" zoomScaleNormal="100" workbookViewId="0">
      <selection activeCell="D11" sqref="D11"/>
    </sheetView>
  </sheetViews>
  <sheetFormatPr defaultColWidth="9.140625" defaultRowHeight="15" x14ac:dyDescent="0.25"/>
  <cols>
    <col min="1" max="1" width="46.28515625" style="3" customWidth="1"/>
    <col min="2" max="2" width="30.28515625" style="3" customWidth="1"/>
    <col min="3" max="3" width="55" style="3" customWidth="1"/>
    <col min="4" max="4" width="20.28515625" style="3" customWidth="1"/>
    <col min="5" max="6" width="9.140625" style="1"/>
    <col min="7" max="7" width="13.7109375" style="1" bestFit="1" customWidth="1"/>
    <col min="8" max="8" width="17.5703125" style="1" bestFit="1" customWidth="1"/>
    <col min="9" max="9" width="9.140625" style="1"/>
    <col min="10" max="10" width="13.7109375" style="1" bestFit="1" customWidth="1"/>
    <col min="11" max="11" width="10.140625" style="1" bestFit="1" customWidth="1"/>
    <col min="12" max="16384" width="9.140625" style="1"/>
  </cols>
  <sheetData>
    <row r="1" spans="1:7" x14ac:dyDescent="0.25">
      <c r="A1" s="23" t="s">
        <v>38</v>
      </c>
      <c r="B1" s="24"/>
      <c r="C1" s="24"/>
      <c r="D1" s="24"/>
      <c r="E1" s="25"/>
    </row>
    <row r="2" spans="1:7" x14ac:dyDescent="0.25">
      <c r="A2" s="26">
        <v>2020</v>
      </c>
      <c r="B2" s="24"/>
      <c r="C2" s="24"/>
      <c r="D2" s="24"/>
      <c r="E2" s="25"/>
    </row>
    <row r="3" spans="1:7" x14ac:dyDescent="0.25">
      <c r="A3" s="26"/>
      <c r="B3" s="24"/>
      <c r="C3" s="24"/>
      <c r="D3" s="24"/>
      <c r="E3" s="25"/>
    </row>
    <row r="4" spans="1:7" x14ac:dyDescent="0.25">
      <c r="A4" s="17" t="s">
        <v>41</v>
      </c>
      <c r="B4" s="24"/>
      <c r="C4" s="24"/>
      <c r="D4" s="24"/>
      <c r="E4" s="25"/>
    </row>
    <row r="5" spans="1:7" x14ac:dyDescent="0.25">
      <c r="A5" s="27"/>
      <c r="B5" s="24"/>
      <c r="C5" s="24"/>
      <c r="D5" s="24"/>
      <c r="E5" s="25"/>
    </row>
    <row r="6" spans="1:7" ht="25.5" customHeight="1" x14ac:dyDescent="0.25">
      <c r="A6" s="80" t="s">
        <v>15</v>
      </c>
      <c r="B6" s="80"/>
      <c r="C6" s="80"/>
      <c r="D6" s="80"/>
      <c r="E6" s="25"/>
    </row>
    <row r="7" spans="1:7" ht="34.5" customHeight="1" x14ac:dyDescent="0.25">
      <c r="A7" s="42" t="s">
        <v>16</v>
      </c>
      <c r="B7" s="42" t="s">
        <v>30</v>
      </c>
      <c r="C7" s="43" t="s">
        <v>3</v>
      </c>
      <c r="D7" s="42" t="s">
        <v>30</v>
      </c>
      <c r="E7" s="25"/>
    </row>
    <row r="8" spans="1:7" ht="18.75" customHeight="1" x14ac:dyDescent="0.25">
      <c r="A8" s="67" t="s">
        <v>26</v>
      </c>
      <c r="B8" s="71">
        <f>B9+B10</f>
        <v>35340000000</v>
      </c>
      <c r="C8" s="69" t="s">
        <v>0</v>
      </c>
      <c r="D8" s="81">
        <v>29465000000</v>
      </c>
      <c r="E8" s="25"/>
      <c r="F8" s="2"/>
    </row>
    <row r="9" spans="1:7" x14ac:dyDescent="0.25">
      <c r="A9" s="68" t="s">
        <v>25</v>
      </c>
      <c r="B9" s="39">
        <f>29.76*1000000000</f>
        <v>29760000000</v>
      </c>
      <c r="C9" s="45" t="s">
        <v>42</v>
      </c>
      <c r="D9" s="82">
        <v>1000000000</v>
      </c>
      <c r="E9" s="25"/>
    </row>
    <row r="10" spans="1:7" x14ac:dyDescent="0.25">
      <c r="A10" s="68" t="s">
        <v>27</v>
      </c>
      <c r="B10" s="39">
        <f>5.58*1000000000</f>
        <v>5580000000</v>
      </c>
      <c r="C10" s="45" t="s">
        <v>44</v>
      </c>
      <c r="D10" s="82">
        <v>8500000000</v>
      </c>
      <c r="E10" s="25"/>
    </row>
    <row r="11" spans="1:7" ht="30" x14ac:dyDescent="0.25">
      <c r="A11" s="68" t="s">
        <v>28</v>
      </c>
      <c r="B11" s="70" t="s">
        <v>29</v>
      </c>
      <c r="C11" s="45" t="s">
        <v>43</v>
      </c>
      <c r="D11" s="82">
        <v>1000000000</v>
      </c>
      <c r="E11" s="25"/>
    </row>
    <row r="12" spans="1:7" x14ac:dyDescent="0.25">
      <c r="A12" s="44"/>
      <c r="B12" s="39"/>
      <c r="C12" s="47"/>
      <c r="D12" s="39"/>
      <c r="E12" s="18"/>
      <c r="F12" s="13"/>
      <c r="G12" s="38"/>
    </row>
    <row r="13" spans="1:7" x14ac:dyDescent="0.25">
      <c r="A13" s="44"/>
      <c r="B13" s="39"/>
      <c r="C13" s="47"/>
      <c r="D13" s="39"/>
      <c r="E13" s="18"/>
      <c r="F13" s="13"/>
    </row>
    <row r="14" spans="1:7" x14ac:dyDescent="0.25">
      <c r="A14" s="44"/>
      <c r="B14" s="39"/>
      <c r="C14" s="47"/>
      <c r="D14" s="39"/>
      <c r="E14" s="18"/>
      <c r="F14" s="13"/>
    </row>
    <row r="15" spans="1:7" x14ac:dyDescent="0.25">
      <c r="A15" s="44"/>
      <c r="B15" s="39"/>
      <c r="C15" s="47"/>
      <c r="D15" s="39"/>
      <c r="E15" s="18"/>
      <c r="F15" s="13"/>
    </row>
    <row r="16" spans="1:7" x14ac:dyDescent="0.25">
      <c r="A16" s="48"/>
      <c r="B16" s="39"/>
      <c r="C16" s="47"/>
      <c r="D16" s="39"/>
      <c r="E16" s="18"/>
      <c r="F16" s="13"/>
    </row>
    <row r="17" spans="1:10" x14ac:dyDescent="0.25">
      <c r="A17" s="44"/>
      <c r="B17" s="39"/>
      <c r="C17" s="47"/>
      <c r="D17" s="39"/>
      <c r="E17" s="25"/>
    </row>
    <row r="18" spans="1:10" s="55" customFormat="1" x14ac:dyDescent="0.25">
      <c r="A18" s="51"/>
      <c r="B18" s="52"/>
      <c r="C18" s="53"/>
      <c r="D18" s="52"/>
      <c r="E18" s="54"/>
    </row>
    <row r="19" spans="1:10" s="55" customFormat="1" x14ac:dyDescent="0.25">
      <c r="A19" s="51"/>
      <c r="B19" s="52"/>
      <c r="C19" s="56"/>
      <c r="D19" s="52"/>
      <c r="E19" s="54"/>
    </row>
    <row r="20" spans="1:10" s="55" customFormat="1" x14ac:dyDescent="0.25">
      <c r="A20" s="46"/>
      <c r="B20" s="52"/>
      <c r="C20" s="56"/>
      <c r="D20" s="52"/>
      <c r="E20" s="54"/>
    </row>
    <row r="21" spans="1:10" x14ac:dyDescent="0.25">
      <c r="A21" s="44"/>
      <c r="B21" s="39"/>
      <c r="C21" s="47"/>
      <c r="D21" s="39"/>
      <c r="E21" s="18"/>
      <c r="F21" s="13"/>
    </row>
    <row r="22" spans="1:10" x14ac:dyDescent="0.25">
      <c r="A22" s="48"/>
      <c r="B22" s="39"/>
      <c r="C22" s="47"/>
      <c r="D22" s="39"/>
      <c r="E22" s="18"/>
      <c r="F22" s="13"/>
    </row>
    <row r="23" spans="1:10" x14ac:dyDescent="0.25">
      <c r="A23" s="44"/>
      <c r="B23" s="39"/>
      <c r="C23" s="47"/>
      <c r="D23" s="39"/>
      <c r="E23" s="25"/>
    </row>
    <row r="24" spans="1:10" s="55" customFormat="1" x14ac:dyDescent="0.25">
      <c r="A24" s="51"/>
      <c r="B24" s="52"/>
      <c r="C24" s="53"/>
      <c r="D24" s="52"/>
      <c r="E24" s="54"/>
    </row>
    <row r="25" spans="1:10" s="55" customFormat="1" x14ac:dyDescent="0.25">
      <c r="A25" s="51"/>
      <c r="B25" s="52"/>
      <c r="C25" s="56"/>
      <c r="D25" s="52"/>
      <c r="E25" s="54"/>
    </row>
    <row r="26" spans="1:10" x14ac:dyDescent="0.25">
      <c r="A26" s="44"/>
      <c r="B26" s="39"/>
      <c r="C26" s="47"/>
      <c r="D26" s="39"/>
      <c r="E26" s="18"/>
      <c r="F26" s="13"/>
    </row>
    <row r="27" spans="1:10" ht="30" x14ac:dyDescent="0.25">
      <c r="A27" s="44"/>
      <c r="B27" s="40"/>
      <c r="C27" s="47" t="s">
        <v>23</v>
      </c>
      <c r="D27" s="40">
        <f>D28-D8</f>
        <v>5875000000</v>
      </c>
      <c r="E27" s="18"/>
      <c r="F27" s="13"/>
      <c r="J27" s="38"/>
    </row>
    <row r="28" spans="1:10" ht="30.75" customHeight="1" x14ac:dyDescent="0.25">
      <c r="A28" s="49"/>
      <c r="B28" s="41">
        <f>SUM(B9:B27)</f>
        <v>35340000000</v>
      </c>
      <c r="C28" s="50" t="s">
        <v>24</v>
      </c>
      <c r="D28" s="41">
        <f>B28</f>
        <v>35340000000</v>
      </c>
      <c r="E28" s="18"/>
      <c r="F28" s="13"/>
    </row>
    <row r="29" spans="1:10" x14ac:dyDescent="0.25">
      <c r="A29" s="17"/>
      <c r="B29" s="30"/>
      <c r="C29" s="30"/>
      <c r="D29" s="30"/>
      <c r="E29" s="18"/>
      <c r="F29" s="13"/>
    </row>
    <row r="30" spans="1:10" ht="39.75" customHeight="1" x14ac:dyDescent="0.25">
      <c r="A30" s="36" t="s">
        <v>13</v>
      </c>
      <c r="B30" s="37">
        <f>D8/B28</f>
        <v>0.83375778155065083</v>
      </c>
      <c r="C30" s="20" t="s">
        <v>4</v>
      </c>
      <c r="D30" s="31"/>
      <c r="E30" s="25"/>
      <c r="F30" s="13"/>
    </row>
    <row r="31" spans="1:10" ht="30" x14ac:dyDescent="0.25">
      <c r="A31" s="36" t="s">
        <v>14</v>
      </c>
      <c r="B31" s="37">
        <v>1</v>
      </c>
      <c r="C31" s="24"/>
      <c r="D31" s="31"/>
      <c r="E31" s="18"/>
      <c r="F31" s="13"/>
    </row>
    <row r="32" spans="1:10" x14ac:dyDescent="0.25">
      <c r="A32" s="36"/>
      <c r="B32" s="37"/>
      <c r="C32" s="24"/>
      <c r="D32" s="31"/>
      <c r="E32" s="18"/>
      <c r="F32" s="13"/>
    </row>
    <row r="33" spans="1:7" x14ac:dyDescent="0.25">
      <c r="A33" s="36"/>
      <c r="B33" s="66"/>
      <c r="C33" s="24"/>
      <c r="D33" s="31"/>
      <c r="E33" s="18"/>
      <c r="F33" s="13"/>
    </row>
    <row r="34" spans="1:7" x14ac:dyDescent="0.25">
      <c r="A34" s="31"/>
      <c r="B34" s="31"/>
      <c r="C34" s="31"/>
      <c r="D34" s="31"/>
      <c r="E34" s="25"/>
    </row>
    <row r="35" spans="1:7" x14ac:dyDescent="0.25">
      <c r="A35" s="24"/>
      <c r="B35" s="31"/>
      <c r="C35" s="31"/>
      <c r="D35" s="31"/>
      <c r="E35" s="25"/>
    </row>
    <row r="36" spans="1:7" x14ac:dyDescent="0.25">
      <c r="A36" s="31"/>
      <c r="B36" s="29"/>
      <c r="C36" s="32"/>
      <c r="D36" s="33"/>
      <c r="E36" s="25"/>
      <c r="G36" s="10"/>
    </row>
    <row r="37" spans="1:7" x14ac:dyDescent="0.25">
      <c r="A37" s="31"/>
      <c r="B37" s="29"/>
      <c r="C37" s="32"/>
      <c r="D37" s="33"/>
      <c r="E37" s="25"/>
      <c r="G37" s="10"/>
    </row>
    <row r="38" spans="1:7" x14ac:dyDescent="0.25">
      <c r="A38" s="31"/>
      <c r="B38" s="31"/>
      <c r="C38" s="31"/>
      <c r="D38" s="33"/>
      <c r="E38" s="25"/>
    </row>
    <row r="39" spans="1:7" x14ac:dyDescent="0.25">
      <c r="A39" s="31"/>
      <c r="B39" s="31"/>
      <c r="C39" s="31"/>
      <c r="D39" s="33"/>
      <c r="E39" s="25"/>
    </row>
    <row r="40" spans="1:7" x14ac:dyDescent="0.25">
      <c r="A40" s="31"/>
      <c r="B40" s="31"/>
      <c r="C40" s="31"/>
      <c r="D40" s="33"/>
      <c r="E40" s="25"/>
    </row>
    <row r="41" spans="1:7" x14ac:dyDescent="0.25">
      <c r="D41" s="9"/>
    </row>
    <row r="42" spans="1:7" x14ac:dyDescent="0.25">
      <c r="C42" s="4"/>
    </row>
    <row r="43" spans="1:7" x14ac:dyDescent="0.25">
      <c r="E43" s="11"/>
    </row>
  </sheetData>
  <mergeCells count="1">
    <mergeCell ref="A6:D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29"/>
  <sheetViews>
    <sheetView workbookViewId="0">
      <selection activeCell="A26" sqref="A26"/>
    </sheetView>
  </sheetViews>
  <sheetFormatPr defaultColWidth="9.140625" defaultRowHeight="15" x14ac:dyDescent="0.25"/>
  <cols>
    <col min="1" max="1" width="57.140625" style="13" customWidth="1"/>
    <col min="2" max="2" width="22.42578125" style="13" customWidth="1"/>
    <col min="3" max="3" width="11.5703125" style="13" customWidth="1"/>
    <col min="4" max="4" width="11.42578125" style="13" customWidth="1"/>
    <col min="5" max="5" width="14.5703125" style="13" customWidth="1"/>
    <col min="6" max="6" width="16" style="13" customWidth="1"/>
    <col min="7" max="16384" width="9.140625" style="13"/>
  </cols>
  <sheetData>
    <row r="1" spans="1:12" x14ac:dyDescent="0.25">
      <c r="A1" s="23" t="s">
        <v>39</v>
      </c>
      <c r="B1" s="23"/>
      <c r="C1" s="23"/>
      <c r="D1" s="18"/>
      <c r="E1" s="18"/>
      <c r="F1" s="18"/>
      <c r="G1" s="14"/>
      <c r="H1" s="14"/>
      <c r="I1" s="14"/>
      <c r="J1" s="14"/>
      <c r="K1" s="14"/>
      <c r="L1" s="14"/>
    </row>
    <row r="2" spans="1:12" x14ac:dyDescent="0.25">
      <c r="A2" s="26">
        <f>'Sust Bond Alloc Report'!A2</f>
        <v>2020</v>
      </c>
      <c r="B2" s="26"/>
      <c r="C2" s="26"/>
      <c r="D2" s="18"/>
      <c r="E2" s="18"/>
      <c r="F2" s="18"/>
      <c r="G2" s="14"/>
      <c r="H2" s="14"/>
      <c r="I2" s="14"/>
      <c r="J2" s="14"/>
      <c r="K2" s="14"/>
      <c r="L2" s="14"/>
    </row>
    <row r="3" spans="1:12" x14ac:dyDescent="0.25">
      <c r="A3" s="26"/>
      <c r="B3" s="26"/>
      <c r="C3" s="26"/>
      <c r="D3" s="18"/>
      <c r="E3" s="18"/>
      <c r="F3" s="18"/>
      <c r="G3" s="14"/>
      <c r="H3" s="14"/>
      <c r="I3" s="14"/>
      <c r="J3" s="14"/>
      <c r="K3" s="14"/>
      <c r="L3" s="14"/>
    </row>
    <row r="4" spans="1:12" x14ac:dyDescent="0.25">
      <c r="A4" s="17" t="str">
        <f>'Sust Bond Alloc Report'!A4</f>
        <v>Portfolio date: 31 desember 2020</v>
      </c>
      <c r="B4" s="17"/>
      <c r="C4" s="17"/>
      <c r="D4" s="18"/>
      <c r="E4" s="18"/>
      <c r="F4" s="18"/>
      <c r="G4" s="14"/>
      <c r="H4" s="14"/>
      <c r="I4" s="14"/>
      <c r="J4" s="14"/>
      <c r="K4" s="14"/>
      <c r="L4" s="14"/>
    </row>
    <row r="5" spans="1:12" x14ac:dyDescent="0.25">
      <c r="A5" s="18"/>
      <c r="B5" s="18"/>
      <c r="C5" s="18"/>
      <c r="D5" s="18"/>
      <c r="E5" s="18"/>
      <c r="F5" s="18"/>
      <c r="G5" s="14"/>
      <c r="H5" s="14"/>
      <c r="I5" s="14"/>
      <c r="J5" s="14"/>
      <c r="K5" s="14"/>
      <c r="L5" s="14"/>
    </row>
    <row r="6" spans="1:12" ht="57" x14ac:dyDescent="0.25">
      <c r="A6" s="34" t="s">
        <v>19</v>
      </c>
      <c r="B6" s="64" t="s">
        <v>17</v>
      </c>
      <c r="C6" s="64" t="s">
        <v>18</v>
      </c>
      <c r="D6" s="64" t="s">
        <v>11</v>
      </c>
      <c r="E6" s="64" t="s">
        <v>33</v>
      </c>
      <c r="F6" s="64" t="s">
        <v>34</v>
      </c>
      <c r="G6" s="14"/>
      <c r="H6" s="14"/>
      <c r="I6" s="14"/>
      <c r="J6" s="14"/>
      <c r="K6" s="14"/>
      <c r="L6" s="14"/>
    </row>
    <row r="7" spans="1:12" x14ac:dyDescent="0.25">
      <c r="A7" s="28" t="s">
        <v>5</v>
      </c>
      <c r="B7" s="65" t="s">
        <v>6</v>
      </c>
      <c r="C7" s="65" t="s">
        <v>7</v>
      </c>
      <c r="D7" s="65" t="s">
        <v>8</v>
      </c>
      <c r="E7" s="65" t="s">
        <v>9</v>
      </c>
      <c r="F7" s="65" t="s">
        <v>9</v>
      </c>
      <c r="G7" s="14"/>
      <c r="H7" s="14"/>
      <c r="I7" s="14"/>
      <c r="J7" s="14"/>
      <c r="K7" s="14"/>
      <c r="L7" s="14"/>
    </row>
    <row r="8" spans="1:12" x14ac:dyDescent="0.25">
      <c r="A8" s="57" t="str">
        <f>'Sust Bond Alloc Report'!A8</f>
        <v>Residential Green Buildings</v>
      </c>
      <c r="B8" s="58" t="s">
        <v>31</v>
      </c>
      <c r="C8" s="58" t="s">
        <v>32</v>
      </c>
      <c r="D8" s="58" t="s">
        <v>32</v>
      </c>
      <c r="E8" s="58" t="s">
        <v>35</v>
      </c>
      <c r="F8" s="76" t="s">
        <v>36</v>
      </c>
      <c r="G8" s="14"/>
      <c r="H8" s="14"/>
      <c r="I8" s="14"/>
      <c r="J8" s="14"/>
      <c r="K8" s="14"/>
      <c r="L8" s="14"/>
    </row>
    <row r="9" spans="1:12" ht="15" customHeight="1" x14ac:dyDescent="0.25">
      <c r="A9" s="22" t="str">
        <f>'Sust Bond Alloc Report'!A9</f>
        <v>New residential buildings in Norway</v>
      </c>
      <c r="B9" s="77">
        <f>'Sust Bond Alloc Report'!B9</f>
        <v>29760000000</v>
      </c>
      <c r="C9" s="72">
        <v>100</v>
      </c>
      <c r="D9" s="73">
        <v>100</v>
      </c>
      <c r="E9" s="63" t="e">
        <f>#REF!</f>
        <v>#REF!</v>
      </c>
      <c r="F9" s="63" t="e">
        <f>#REF!</f>
        <v>#REF!</v>
      </c>
      <c r="G9" s="14"/>
      <c r="H9" s="14"/>
      <c r="I9" s="14"/>
      <c r="J9" s="14"/>
      <c r="K9" s="14"/>
      <c r="L9" s="14"/>
    </row>
    <row r="10" spans="1:12" x14ac:dyDescent="0.25">
      <c r="A10" s="68" t="str">
        <f>'Sust Bond Alloc Report'!A10</f>
        <v>Residential buildings in Norway built before 2009</v>
      </c>
      <c r="B10" s="77">
        <f>'Sust Bond Alloc Report'!B10</f>
        <v>5580000000</v>
      </c>
      <c r="C10" s="72">
        <v>100</v>
      </c>
      <c r="D10" s="73">
        <v>100</v>
      </c>
      <c r="E10" s="63" t="e">
        <f>#REF!</f>
        <v>#REF!</v>
      </c>
      <c r="F10" s="63" t="e">
        <f>#REF!</f>
        <v>#REF!</v>
      </c>
      <c r="G10" s="14"/>
      <c r="H10" s="14"/>
      <c r="I10" s="14"/>
      <c r="J10" s="14"/>
      <c r="K10" s="14"/>
      <c r="L10" s="14"/>
    </row>
    <row r="11" spans="1:12" ht="36.75" customHeight="1" x14ac:dyDescent="0.25">
      <c r="A11" s="68" t="str">
        <f>'Sust Bond Alloc Report'!A11</f>
        <v>Refurbished residential buildings in Norway with an improved energy efficiency of 30%</v>
      </c>
      <c r="B11" s="78">
        <f>'Sust Bond Alloc Report'!B13</f>
        <v>0</v>
      </c>
      <c r="C11" s="72"/>
      <c r="D11" s="73"/>
      <c r="E11" s="73"/>
      <c r="F11" s="6"/>
      <c r="G11" s="14"/>
      <c r="H11" s="14"/>
      <c r="I11" s="14"/>
      <c r="J11" s="14"/>
      <c r="K11" s="14"/>
      <c r="L11" s="14"/>
    </row>
    <row r="12" spans="1:12" ht="15" customHeight="1" x14ac:dyDescent="0.25">
      <c r="A12" s="44"/>
      <c r="B12" s="60"/>
      <c r="C12" s="59"/>
      <c r="D12" s="61"/>
      <c r="E12" s="61"/>
      <c r="F12" s="6"/>
      <c r="G12" s="14"/>
      <c r="H12" s="14"/>
      <c r="I12" s="14"/>
      <c r="J12" s="14"/>
      <c r="K12" s="14"/>
      <c r="L12" s="14"/>
    </row>
    <row r="13" spans="1:12" x14ac:dyDescent="0.25">
      <c r="A13" s="22"/>
      <c r="B13" s="60"/>
      <c r="C13" s="5"/>
      <c r="D13" s="7"/>
      <c r="E13" s="7"/>
      <c r="F13" s="35"/>
      <c r="G13" s="14"/>
      <c r="H13" s="14"/>
      <c r="I13" s="14"/>
      <c r="J13" s="14"/>
      <c r="K13" s="14"/>
      <c r="L13" s="14"/>
    </row>
    <row r="14" spans="1:12" x14ac:dyDescent="0.25">
      <c r="A14" s="8" t="s">
        <v>1</v>
      </c>
      <c r="B14" s="79">
        <f>SUM(B9:B12)</f>
        <v>35340000000</v>
      </c>
      <c r="C14" s="74"/>
      <c r="D14" s="75"/>
      <c r="E14" s="79" t="e">
        <f>SUM(E9:E12)</f>
        <v>#REF!</v>
      </c>
      <c r="F14" s="79" t="e">
        <f>SUM(F9:F12)</f>
        <v>#REF!</v>
      </c>
      <c r="G14" s="14"/>
      <c r="H14" s="14"/>
      <c r="I14" s="14"/>
      <c r="J14" s="14"/>
      <c r="K14" s="14"/>
      <c r="L14" s="14"/>
    </row>
    <row r="15" spans="1:12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17" t="s">
        <v>2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15" t="s">
        <v>5</v>
      </c>
      <c r="B17" s="16" t="s">
        <v>10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15" t="s">
        <v>6</v>
      </c>
      <c r="B18" s="17" t="s">
        <v>20</v>
      </c>
      <c r="C18" s="17"/>
      <c r="D18" s="18"/>
      <c r="E18" s="18"/>
      <c r="F18" s="18"/>
      <c r="G18" s="14"/>
      <c r="H18" s="14"/>
      <c r="I18" s="14"/>
      <c r="J18" s="14"/>
      <c r="K18" s="14"/>
      <c r="L18" s="14"/>
    </row>
    <row r="19" spans="1:12" x14ac:dyDescent="0.25">
      <c r="A19" s="15" t="s">
        <v>7</v>
      </c>
      <c r="B19" s="17" t="s">
        <v>21</v>
      </c>
      <c r="C19" s="17"/>
      <c r="D19" s="18"/>
      <c r="E19" s="18"/>
      <c r="F19" s="18"/>
      <c r="G19" s="14"/>
      <c r="H19" s="14"/>
      <c r="I19" s="14"/>
      <c r="J19" s="14"/>
      <c r="K19" s="14"/>
      <c r="L19" s="14"/>
    </row>
    <row r="20" spans="1:12" x14ac:dyDescent="0.25">
      <c r="A20" s="15" t="s">
        <v>8</v>
      </c>
      <c r="B20" s="17" t="s">
        <v>12</v>
      </c>
      <c r="C20" s="17"/>
      <c r="D20" s="18"/>
      <c r="E20" s="18"/>
      <c r="F20" s="18"/>
      <c r="G20" s="14"/>
      <c r="H20" s="14"/>
      <c r="I20" s="14"/>
      <c r="J20" s="14"/>
      <c r="K20" s="14"/>
      <c r="L20" s="14"/>
    </row>
    <row r="21" spans="1:12" x14ac:dyDescent="0.25">
      <c r="A21" s="15" t="s">
        <v>9</v>
      </c>
      <c r="B21" s="19" t="s">
        <v>22</v>
      </c>
      <c r="C21" s="19"/>
      <c r="D21" s="18"/>
      <c r="E21" s="18"/>
      <c r="F21" s="18"/>
      <c r="G21" s="14"/>
      <c r="H21" s="14"/>
      <c r="I21" s="14"/>
      <c r="J21" s="14"/>
      <c r="K21" s="14"/>
      <c r="L21" s="14"/>
    </row>
    <row r="22" spans="1:12" x14ac:dyDescent="0.25">
      <c r="A22" s="21"/>
      <c r="B22" s="19" t="s">
        <v>40</v>
      </c>
      <c r="C22" s="19"/>
      <c r="D22" s="18"/>
      <c r="E22" s="18"/>
      <c r="F22" s="18"/>
      <c r="G22" s="14"/>
      <c r="H22" s="14"/>
      <c r="I22" s="14"/>
      <c r="J22" s="14"/>
      <c r="K22" s="14"/>
      <c r="L22" s="14"/>
    </row>
    <row r="23" spans="1:12" x14ac:dyDescent="0.25">
      <c r="A23" s="17"/>
      <c r="B23" s="19" t="s">
        <v>37</v>
      </c>
      <c r="C23" s="17"/>
      <c r="D23" s="18"/>
      <c r="E23" s="18"/>
      <c r="F23" s="18"/>
      <c r="G23" s="14"/>
      <c r="H23" s="14"/>
      <c r="I23" s="14"/>
      <c r="J23" s="14"/>
      <c r="K23" s="14"/>
      <c r="L23" s="14"/>
    </row>
    <row r="24" spans="1:12" ht="18" customHeight="1" x14ac:dyDescent="0.25">
      <c r="A24" s="17"/>
      <c r="B24" s="17"/>
      <c r="C24" s="17"/>
      <c r="D24" s="18"/>
      <c r="E24" s="18"/>
      <c r="F24" s="18"/>
      <c r="G24" s="18"/>
      <c r="H24" s="18"/>
      <c r="I24" s="14"/>
      <c r="J24" s="14"/>
      <c r="K24" s="14"/>
      <c r="L24" s="14"/>
    </row>
    <row r="25" spans="1:12" x14ac:dyDescent="0.25">
      <c r="A25" s="17"/>
      <c r="B25" s="17"/>
      <c r="C25" s="17"/>
      <c r="D25" s="18"/>
      <c r="E25" s="18"/>
      <c r="F25" s="18"/>
      <c r="G25" s="18"/>
      <c r="H25" s="18"/>
      <c r="I25" s="14"/>
      <c r="J25" s="14"/>
      <c r="K25" s="14"/>
      <c r="L25" s="14"/>
    </row>
    <row r="26" spans="1:12" ht="33" customHeight="1" x14ac:dyDescent="0.25">
      <c r="A26" s="17"/>
      <c r="B26" s="17"/>
      <c r="C26" s="17"/>
      <c r="D26" s="18"/>
      <c r="E26" s="18"/>
      <c r="F26" s="18"/>
      <c r="G26" s="18"/>
      <c r="H26" s="18"/>
      <c r="I26" s="14"/>
      <c r="J26" s="14"/>
      <c r="K26" s="14"/>
      <c r="L26" s="14"/>
    </row>
    <row r="27" spans="1:12" ht="18.75" customHeight="1" x14ac:dyDescent="0.25">
      <c r="A27" s="12"/>
      <c r="B27" s="12"/>
      <c r="C27" s="12"/>
      <c r="I27" s="62"/>
      <c r="J27" s="62"/>
      <c r="K27" s="62"/>
      <c r="L27" s="62"/>
    </row>
    <row r="28" spans="1:12" x14ac:dyDescent="0.25">
      <c r="A28" s="12"/>
      <c r="B28" s="12"/>
      <c r="C28" s="12"/>
    </row>
    <row r="29" spans="1:12" ht="18.75" customHeight="1" x14ac:dyDescent="0.25">
      <c r="A29" s="12"/>
      <c r="B29" s="12"/>
      <c r="C29" s="12"/>
    </row>
  </sheetData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Sust Bond Alloc Report</vt:lpstr>
      <vt:lpstr>Sust Bond Impact Report</vt:lpstr>
    </vt:vector>
  </TitlesOfParts>
  <Company>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Biemans, Hans</dc:creator>
  <cp:lastModifiedBy>Eivind Hegelstad</cp:lastModifiedBy>
  <cp:lastPrinted>2018-02-20T13:32:48Z</cp:lastPrinted>
  <dcterms:created xsi:type="dcterms:W3CDTF">2018-02-13T20:23:14Z</dcterms:created>
  <dcterms:modified xsi:type="dcterms:W3CDTF">2021-04-21T10:41:10Z</dcterms:modified>
</cp:coreProperties>
</file>